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mcnally\Documents\"/>
    </mc:Choice>
  </mc:AlternateContent>
  <xr:revisionPtr revIDLastSave="0" documentId="8_{C1FAC560-B040-48CF-B606-A0B65DA10C17}" xr6:coauthVersionLast="47" xr6:coauthVersionMax="47" xr10:uidLastSave="{00000000-0000-0000-0000-000000000000}"/>
  <bookViews>
    <workbookView xWindow="888" yWindow="180" windowWidth="22392" windowHeight="12180" firstSheet="1" activeTab="1" xr2:uid="{4DAB41F1-2D56-43B0-855D-ADEB0356E976}"/>
  </bookViews>
  <sheets>
    <sheet name="Master Data" sheetId="1" state="hidden" r:id="rId1"/>
    <sheet name="1 Read Me" sheetId="2" r:id="rId2"/>
    <sheet name="2 Respondent Profile" sheetId="3" r:id="rId3"/>
    <sheet name="3 Geography" sheetId="4" r:id="rId4"/>
    <sheet name="4 Shopping Sources" sheetId="5" r:id="rId5"/>
    <sheet name="5 Access &amp; Barriers" sheetId="6" r:id="rId6"/>
    <sheet name="6 Fruit &amp; Veg Purchasing" sheetId="7" r:id="rId7"/>
    <sheet name="7 Experience Ratings" sheetId="8" r:id="rId8"/>
    <sheet name="8 Shopping Habits" sheetId="12" r:id="rId9"/>
    <sheet name="9 Data Quality Notes" sheetId="10" r:id="rId10"/>
  </sheets>
  <definedNames>
    <definedName name="ExternalData_1" localSheetId="0" hidden="1">'Master Data'!$A$1:$AK$961</definedName>
    <definedName name="_xlnm.Print_Area" localSheetId="1">'1 Read Me'!$A$1:$H$11</definedName>
    <definedName name="_xlnm.Print_Area" localSheetId="2">'2 Respondent Profile'!$A$1:$K$22</definedName>
    <definedName name="_xlnm.Print_Area" localSheetId="3">'3 Geography'!$A$1:$K$24</definedName>
    <definedName name="_xlnm.Print_Area" localSheetId="4">'4 Shopping Sources'!$A$1:$P$13</definedName>
    <definedName name="_xlnm.Print_Area" localSheetId="5">'5 Access &amp; Barriers'!$A$1:$K$14</definedName>
    <definedName name="_xlnm.Print_Area" localSheetId="6">'6 Fruit &amp; Veg Purchasing'!$A$1:$M$10</definedName>
    <definedName name="_xlnm.Print_Area" localSheetId="7">'7 Experience Ratings'!$A$1:$Q$16</definedName>
    <definedName name="_xlnm.Print_Area" localSheetId="9">'9 Data Quality Notes'!$A$1:$C$14</definedName>
    <definedName name="_xlnm.Print_Area" localSheetId="0">'Master Data'!$A$1:$AK$961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6" i="8" l="1"/>
  <c r="D16" i="8"/>
  <c r="E15" i="8"/>
  <c r="D15" i="8"/>
  <c r="E14" i="8"/>
  <c r="D14" i="8"/>
  <c r="E13" i="8"/>
  <c r="D13" i="8"/>
  <c r="E12" i="8"/>
  <c r="D12" i="8"/>
  <c r="Q7" i="8"/>
  <c r="P7" i="8"/>
  <c r="O7" i="8"/>
  <c r="N7" i="8"/>
  <c r="M7" i="8"/>
  <c r="L7" i="8"/>
  <c r="K7" i="8"/>
  <c r="J7" i="8"/>
  <c r="I7" i="8"/>
  <c r="H7" i="8"/>
  <c r="Q6" i="8"/>
  <c r="P6" i="8"/>
  <c r="O6" i="8"/>
  <c r="N6" i="8"/>
  <c r="M6" i="8"/>
  <c r="L6" i="8"/>
  <c r="K6" i="8"/>
  <c r="J6" i="8"/>
  <c r="I6" i="8"/>
  <c r="H6" i="8"/>
  <c r="Q5" i="8"/>
  <c r="P5" i="8"/>
  <c r="O5" i="8"/>
  <c r="N5" i="8"/>
  <c r="M5" i="8"/>
  <c r="L5" i="8"/>
  <c r="K5" i="8"/>
  <c r="J5" i="8"/>
  <c r="I5" i="8"/>
  <c r="H5" i="8"/>
  <c r="M10" i="7"/>
  <c r="L10" i="7"/>
  <c r="K10" i="7"/>
  <c r="J10" i="7"/>
  <c r="I10" i="7"/>
  <c r="H10" i="7"/>
  <c r="M9" i="7"/>
  <c r="L9" i="7"/>
  <c r="K9" i="7"/>
  <c r="J9" i="7"/>
  <c r="I9" i="7"/>
  <c r="H9" i="7"/>
  <c r="M8" i="7"/>
  <c r="L8" i="7"/>
  <c r="K8" i="7"/>
  <c r="J8" i="7"/>
  <c r="I8" i="7"/>
  <c r="H8" i="7"/>
  <c r="M7" i="7"/>
  <c r="L7" i="7"/>
  <c r="K7" i="7"/>
  <c r="J7" i="7"/>
  <c r="I7" i="7"/>
  <c r="H7" i="7"/>
  <c r="M6" i="7"/>
  <c r="L6" i="7"/>
  <c r="K6" i="7"/>
  <c r="J6" i="7"/>
  <c r="I6" i="7"/>
  <c r="H6" i="7"/>
  <c r="M5" i="7"/>
  <c r="L5" i="7"/>
  <c r="K5" i="7"/>
  <c r="J5" i="7"/>
  <c r="I5" i="7"/>
  <c r="H5" i="7"/>
  <c r="P13" i="5"/>
  <c r="O13" i="5"/>
  <c r="N13" i="5"/>
  <c r="M13" i="5"/>
  <c r="L13" i="5"/>
  <c r="K13" i="5"/>
  <c r="J13" i="5"/>
  <c r="I13" i="5"/>
  <c r="P12" i="5"/>
  <c r="O12" i="5"/>
  <c r="N12" i="5"/>
  <c r="M12" i="5"/>
  <c r="L12" i="5"/>
  <c r="K12" i="5"/>
  <c r="J12" i="5"/>
  <c r="I12" i="5"/>
  <c r="P11" i="5"/>
  <c r="O11" i="5"/>
  <c r="N11" i="5"/>
  <c r="M11" i="5"/>
  <c r="L11" i="5"/>
  <c r="K11" i="5"/>
  <c r="J11" i="5"/>
  <c r="I11" i="5"/>
  <c r="P10" i="5"/>
  <c r="O10" i="5"/>
  <c r="N10" i="5"/>
  <c r="M10" i="5"/>
  <c r="L10" i="5"/>
  <c r="K10" i="5"/>
  <c r="J10" i="5"/>
  <c r="I10" i="5"/>
  <c r="P9" i="5"/>
  <c r="O9" i="5"/>
  <c r="N9" i="5"/>
  <c r="M9" i="5"/>
  <c r="L9" i="5"/>
  <c r="K9" i="5"/>
  <c r="J9" i="5"/>
  <c r="I9" i="5"/>
  <c r="P8" i="5"/>
  <c r="O8" i="5"/>
  <c r="N8" i="5"/>
  <c r="M8" i="5"/>
  <c r="L8" i="5"/>
  <c r="K8" i="5"/>
  <c r="J8" i="5"/>
  <c r="I8" i="5"/>
  <c r="P7" i="5"/>
  <c r="O7" i="5"/>
  <c r="N7" i="5"/>
  <c r="M7" i="5"/>
  <c r="L7" i="5"/>
  <c r="K7" i="5"/>
  <c r="J7" i="5"/>
  <c r="I7" i="5"/>
  <c r="P6" i="5"/>
  <c r="O6" i="5"/>
  <c r="N6" i="5"/>
  <c r="M6" i="5"/>
  <c r="L6" i="5"/>
  <c r="K6" i="5"/>
  <c r="J6" i="5"/>
  <c r="I6" i="5"/>
  <c r="P5" i="5"/>
  <c r="O5" i="5"/>
  <c r="N5" i="5"/>
  <c r="M5" i="5"/>
  <c r="L5" i="5"/>
  <c r="K5" i="5"/>
  <c r="J5" i="5"/>
  <c r="I5" i="5"/>
  <c r="B5" i="2"/>
  <c r="B6" i="2"/>
  <c r="B7" i="2"/>
  <c r="C7" i="2" s="1"/>
  <c r="K14" i="6"/>
  <c r="K13" i="6"/>
  <c r="J14" i="6"/>
  <c r="J13" i="6"/>
  <c r="K9" i="6"/>
  <c r="J9" i="6"/>
  <c r="K8" i="6"/>
  <c r="J8" i="6"/>
  <c r="K7" i="6"/>
  <c r="J7" i="6"/>
  <c r="K6" i="6"/>
  <c r="J6" i="6"/>
  <c r="K5" i="6"/>
  <c r="J5" i="6"/>
  <c r="E10" i="6"/>
  <c r="D10" i="6"/>
  <c r="E9" i="6"/>
  <c r="D9" i="6"/>
  <c r="E8" i="6"/>
  <c r="D8" i="6"/>
  <c r="E7" i="6"/>
  <c r="D7" i="6"/>
  <c r="E6" i="6"/>
  <c r="D6" i="6"/>
  <c r="E5" i="6"/>
  <c r="D5" i="6"/>
  <c r="H5" i="6"/>
  <c r="I5" i="6" s="1"/>
  <c r="H6" i="6"/>
  <c r="I6" i="6" s="1"/>
  <c r="H7" i="6"/>
  <c r="I7" i="6" s="1"/>
  <c r="H8" i="6"/>
  <c r="I8" i="6" s="1"/>
  <c r="H9" i="6"/>
  <c r="I9" i="6" s="1"/>
  <c r="H13" i="6"/>
  <c r="I13" i="6" s="1"/>
  <c r="H14" i="6"/>
  <c r="I14" i="6" s="1"/>
  <c r="K24" i="4"/>
  <c r="J24" i="4"/>
  <c r="K23" i="4"/>
  <c r="J23" i="4"/>
  <c r="K22" i="4"/>
  <c r="J22" i="4"/>
  <c r="K21" i="4"/>
  <c r="J21" i="4"/>
  <c r="K20" i="4"/>
  <c r="J20" i="4"/>
  <c r="K19" i="4"/>
  <c r="J19" i="4"/>
  <c r="K18" i="4"/>
  <c r="J18" i="4"/>
  <c r="K17" i="4"/>
  <c r="J17" i="4"/>
  <c r="K16" i="4"/>
  <c r="J16" i="4"/>
  <c r="K15" i="4"/>
  <c r="J15" i="4"/>
  <c r="K14" i="4"/>
  <c r="J14" i="4"/>
  <c r="K13" i="4"/>
  <c r="J13" i="4"/>
  <c r="K12" i="4"/>
  <c r="J12" i="4"/>
  <c r="K11" i="4"/>
  <c r="J11" i="4"/>
  <c r="K10" i="4"/>
  <c r="J10" i="4"/>
  <c r="K9" i="4"/>
  <c r="J9" i="4"/>
  <c r="K8" i="4"/>
  <c r="J8" i="4"/>
  <c r="K7" i="4"/>
  <c r="J7" i="4"/>
  <c r="K6" i="4"/>
  <c r="J6" i="4"/>
  <c r="K5" i="4"/>
  <c r="J5" i="4"/>
  <c r="E16" i="4"/>
  <c r="D16" i="4"/>
  <c r="E15" i="4"/>
  <c r="D15" i="4"/>
  <c r="E14" i="4"/>
  <c r="D14" i="4"/>
  <c r="E13" i="4"/>
  <c r="D13" i="4"/>
  <c r="E12" i="4"/>
  <c r="D12" i="4"/>
  <c r="E11" i="4"/>
  <c r="D11" i="4"/>
  <c r="E10" i="4"/>
  <c r="D10" i="4"/>
  <c r="E9" i="4"/>
  <c r="D9" i="4"/>
  <c r="E8" i="4"/>
  <c r="D8" i="4"/>
  <c r="E7" i="4"/>
  <c r="D7" i="4"/>
  <c r="E6" i="4"/>
  <c r="D6" i="4"/>
  <c r="E5" i="4"/>
  <c r="D5" i="4"/>
  <c r="H5" i="4"/>
  <c r="I5" i="4" s="1"/>
  <c r="H6" i="4"/>
  <c r="I6" i="4" s="1"/>
  <c r="H7" i="4"/>
  <c r="I7" i="4" s="1"/>
  <c r="H8" i="4"/>
  <c r="I8" i="4" s="1"/>
  <c r="H9" i="4"/>
  <c r="I9" i="4" s="1"/>
  <c r="H10" i="4"/>
  <c r="I10" i="4" s="1"/>
  <c r="H11" i="4"/>
  <c r="I11" i="4" s="1"/>
  <c r="H12" i="4"/>
  <c r="I12" i="4" s="1"/>
  <c r="H13" i="4"/>
  <c r="I13" i="4" s="1"/>
  <c r="H14" i="4"/>
  <c r="I14" i="4" s="1"/>
  <c r="H15" i="4"/>
  <c r="I15" i="4" s="1"/>
  <c r="H16" i="4"/>
  <c r="I16" i="4" s="1"/>
  <c r="H17" i="4"/>
  <c r="I17" i="4" s="1"/>
  <c r="H18" i="4"/>
  <c r="I18" i="4" s="1"/>
  <c r="H19" i="4"/>
  <c r="I19" i="4" s="1"/>
  <c r="H20" i="4"/>
  <c r="I20" i="4" s="1"/>
  <c r="H21" i="4"/>
  <c r="I21" i="4" s="1"/>
  <c r="H22" i="4"/>
  <c r="I22" i="4" s="1"/>
  <c r="H23" i="4"/>
  <c r="I23" i="4" s="1"/>
  <c r="H24" i="4"/>
  <c r="I24" i="4" s="1"/>
  <c r="K21" i="3"/>
  <c r="J21" i="3"/>
  <c r="K20" i="3"/>
  <c r="J20" i="3"/>
  <c r="K19" i="3"/>
  <c r="J19" i="3"/>
  <c r="K18" i="3"/>
  <c r="J18" i="3"/>
  <c r="K17" i="3"/>
  <c r="J17" i="3"/>
  <c r="D21" i="3"/>
  <c r="E21" i="3" s="1"/>
  <c r="D20" i="3"/>
  <c r="E20" i="3" s="1"/>
  <c r="D19" i="3"/>
  <c r="E19" i="3" s="1"/>
  <c r="D18" i="3"/>
  <c r="E18" i="3" s="1"/>
  <c r="D17" i="3"/>
  <c r="E17" i="3" s="1"/>
  <c r="K9" i="3"/>
  <c r="J9" i="3"/>
  <c r="K8" i="3"/>
  <c r="J8" i="3"/>
  <c r="K7" i="3"/>
  <c r="J7" i="3"/>
  <c r="K6" i="3"/>
  <c r="J6" i="3"/>
  <c r="K5" i="3"/>
  <c r="J5" i="3"/>
  <c r="E12" i="3"/>
  <c r="D12" i="3"/>
  <c r="E11" i="3"/>
  <c r="D11" i="3"/>
  <c r="E10" i="3"/>
  <c r="D10" i="3"/>
  <c r="E9" i="3"/>
  <c r="D9" i="3"/>
  <c r="E8" i="3"/>
  <c r="D8" i="3"/>
  <c r="E7" i="3"/>
  <c r="D7" i="3"/>
  <c r="E6" i="3"/>
  <c r="D6" i="3"/>
  <c r="E5" i="3"/>
  <c r="D5" i="3"/>
  <c r="H17" i="3"/>
  <c r="I17" i="3" s="1"/>
  <c r="H18" i="3"/>
  <c r="I18" i="3" s="1"/>
  <c r="H19" i="3"/>
  <c r="I19" i="3" s="1"/>
  <c r="H20" i="3"/>
  <c r="I20" i="3" s="1"/>
  <c r="H21" i="3"/>
  <c r="I21" i="3" s="1"/>
  <c r="H5" i="3"/>
  <c r="I5" i="3" s="1"/>
  <c r="H6" i="3"/>
  <c r="I6" i="3" s="1"/>
  <c r="H7" i="3"/>
  <c r="I7" i="3" s="1"/>
  <c r="H8" i="3"/>
  <c r="I8" i="3" s="1"/>
  <c r="H9" i="3"/>
  <c r="I9" i="3" s="1"/>
  <c r="C16" i="8"/>
  <c r="B16" i="8"/>
  <c r="C15" i="8"/>
  <c r="B15" i="8"/>
  <c r="C14" i="8"/>
  <c r="B14" i="8"/>
  <c r="C13" i="8"/>
  <c r="B13" i="8"/>
  <c r="C12" i="8"/>
  <c r="B12" i="8"/>
  <c r="G7" i="8"/>
  <c r="F7" i="8"/>
  <c r="E7" i="8"/>
  <c r="D7" i="8"/>
  <c r="C7" i="8"/>
  <c r="B7" i="8"/>
  <c r="G6" i="8"/>
  <c r="F6" i="8"/>
  <c r="E6" i="8"/>
  <c r="D6" i="8"/>
  <c r="C6" i="8"/>
  <c r="B6" i="8"/>
  <c r="G5" i="8"/>
  <c r="F5" i="8"/>
  <c r="E5" i="8"/>
  <c r="D5" i="8"/>
  <c r="C5" i="8"/>
  <c r="B5" i="8"/>
  <c r="E10" i="7"/>
  <c r="F10" i="7"/>
  <c r="G10" i="7"/>
  <c r="D10" i="7"/>
  <c r="C10" i="7"/>
  <c r="B10" i="7"/>
  <c r="E9" i="7"/>
  <c r="F9" i="7"/>
  <c r="G9" i="7"/>
  <c r="D9" i="7"/>
  <c r="C9" i="7"/>
  <c r="B9" i="7"/>
  <c r="E8" i="7"/>
  <c r="F8" i="7"/>
  <c r="G8" i="7"/>
  <c r="D8" i="7"/>
  <c r="C8" i="7"/>
  <c r="B8" i="7"/>
  <c r="E7" i="7"/>
  <c r="F7" i="7"/>
  <c r="G7" i="7"/>
  <c r="D7" i="7"/>
  <c r="C7" i="7"/>
  <c r="B7" i="7"/>
  <c r="E6" i="7"/>
  <c r="F6" i="7"/>
  <c r="G6" i="7"/>
  <c r="D6" i="7"/>
  <c r="C6" i="7"/>
  <c r="B6" i="7"/>
  <c r="E5" i="7"/>
  <c r="F5" i="7"/>
  <c r="G5" i="7"/>
  <c r="D5" i="7"/>
  <c r="C5" i="7"/>
  <c r="B5" i="7"/>
  <c r="C10" i="6"/>
  <c r="B10" i="6"/>
  <c r="C9" i="6"/>
  <c r="B9" i="6"/>
  <c r="C8" i="6"/>
  <c r="B8" i="6"/>
  <c r="C7" i="6"/>
  <c r="B7" i="6"/>
  <c r="C6" i="6"/>
  <c r="B6" i="6"/>
  <c r="C5" i="6"/>
  <c r="B5" i="6"/>
  <c r="E13" i="5"/>
  <c r="F13" i="5"/>
  <c r="G13" i="5"/>
  <c r="H13" i="5"/>
  <c r="D13" i="5"/>
  <c r="C13" i="5"/>
  <c r="B13" i="5"/>
  <c r="E12" i="5"/>
  <c r="F12" i="5"/>
  <c r="G12" i="5"/>
  <c r="H12" i="5"/>
  <c r="D12" i="5"/>
  <c r="C12" i="5"/>
  <c r="B12" i="5"/>
  <c r="E11" i="5"/>
  <c r="F11" i="5"/>
  <c r="G11" i="5"/>
  <c r="H11" i="5"/>
  <c r="D11" i="5"/>
  <c r="C11" i="5"/>
  <c r="B11" i="5"/>
  <c r="E10" i="5"/>
  <c r="F10" i="5"/>
  <c r="G10" i="5"/>
  <c r="H10" i="5"/>
  <c r="D10" i="5"/>
  <c r="C10" i="5"/>
  <c r="B10" i="5"/>
  <c r="E9" i="5"/>
  <c r="F9" i="5"/>
  <c r="G9" i="5"/>
  <c r="H9" i="5"/>
  <c r="D9" i="5"/>
  <c r="C9" i="5"/>
  <c r="B9" i="5"/>
  <c r="E8" i="5"/>
  <c r="F8" i="5"/>
  <c r="G8" i="5"/>
  <c r="H8" i="5"/>
  <c r="D8" i="5"/>
  <c r="C8" i="5"/>
  <c r="B8" i="5"/>
  <c r="E7" i="5"/>
  <c r="F7" i="5"/>
  <c r="G7" i="5"/>
  <c r="H7" i="5"/>
  <c r="D7" i="5"/>
  <c r="C7" i="5"/>
  <c r="B7" i="5"/>
  <c r="E6" i="5"/>
  <c r="F6" i="5"/>
  <c r="G6" i="5"/>
  <c r="H6" i="5"/>
  <c r="D6" i="5"/>
  <c r="C6" i="5"/>
  <c r="B6" i="5"/>
  <c r="E5" i="5"/>
  <c r="F5" i="5"/>
  <c r="G5" i="5"/>
  <c r="H5" i="5"/>
  <c r="D5" i="5"/>
  <c r="C5" i="5"/>
  <c r="B5" i="5"/>
  <c r="C16" i="4"/>
  <c r="B16" i="4"/>
  <c r="C15" i="4"/>
  <c r="B15" i="4"/>
  <c r="C14" i="4"/>
  <c r="B14" i="4"/>
  <c r="C13" i="4"/>
  <c r="B13" i="4"/>
  <c r="C12" i="4"/>
  <c r="B12" i="4"/>
  <c r="C11" i="4"/>
  <c r="B11" i="4"/>
  <c r="C10" i="4"/>
  <c r="B10" i="4"/>
  <c r="C9" i="4"/>
  <c r="B9" i="4"/>
  <c r="C8" i="4"/>
  <c r="B8" i="4"/>
  <c r="C7" i="4"/>
  <c r="B7" i="4"/>
  <c r="C6" i="4"/>
  <c r="B6" i="4"/>
  <c r="C5" i="4"/>
  <c r="B5" i="4"/>
  <c r="B21" i="3"/>
  <c r="C21" i="3" s="1"/>
  <c r="B20" i="3"/>
  <c r="C20" i="3" s="1"/>
  <c r="B19" i="3"/>
  <c r="C19" i="3" s="1"/>
  <c r="B18" i="3"/>
  <c r="C18" i="3" s="1"/>
  <c r="B17" i="3"/>
  <c r="C17" i="3" s="1"/>
  <c r="C12" i="3"/>
  <c r="B12" i="3"/>
  <c r="C11" i="3"/>
  <c r="B11" i="3"/>
  <c r="C10" i="3"/>
  <c r="B10" i="3"/>
  <c r="C9" i="3"/>
  <c r="B9" i="3"/>
  <c r="C8" i="3"/>
  <c r="B8" i="3"/>
  <c r="C7" i="3"/>
  <c r="B7" i="3"/>
  <c r="C6" i="3"/>
  <c r="B6" i="3"/>
  <c r="C5" i="3"/>
  <c r="B5" i="3"/>
  <c r="B22" i="3" l="1"/>
  <c r="C22" i="3" s="1"/>
  <c r="D22" i="3"/>
  <c r="E22" i="3"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7A02A21-DA7D-4AA5-80D3-2870CD3E79A3}" keepAlive="1" name="Query - Standard" description="Connection to the 'Standard' query in the workbook." type="5" refreshedVersion="8" background="1" saveData="1">
    <dbPr connection="Provider=Microsoft.Mashup.OleDb.1;Data Source=$Workbook$;Location=Standard;Extended Properties=&quot;&quot;" command="SELECT * FROM [Standard]"/>
  </connection>
</connections>
</file>

<file path=xl/sharedStrings.xml><?xml version="1.0" encoding="utf-8"?>
<sst xmlns="http://schemas.openxmlformats.org/spreadsheetml/2006/main" count="26253" uniqueCount="612">
  <si>
    <t>Index</t>
  </si>
  <si>
    <t>ID</t>
  </si>
  <si>
    <t>Eligibility</t>
  </si>
  <si>
    <t>Question</t>
  </si>
  <si>
    <t>Answer Choice</t>
  </si>
  <si>
    <t>Answer</t>
  </si>
  <si>
    <t>Age</t>
  </si>
  <si>
    <t>Zip</t>
  </si>
  <si>
    <t>Housing</t>
  </si>
  <si>
    <t>Household</t>
  </si>
  <si>
    <t>Assistance: None of the above</t>
  </si>
  <si>
    <t>Supermarket</t>
  </si>
  <si>
    <t>Box Stores (Target, Walmart, etc.)</t>
  </si>
  <si>
    <t>Wholesale Club (BJ’s, Sam’s Club, etc.)</t>
  </si>
  <si>
    <t>Food Co-op</t>
  </si>
  <si>
    <t>Farmers Market</t>
  </si>
  <si>
    <t xml:space="preserve">Specialty Market </t>
  </si>
  <si>
    <t>Corner Store</t>
  </si>
  <si>
    <t>Dollar Store</t>
  </si>
  <si>
    <t>Drug Store</t>
  </si>
  <si>
    <t>Distance</t>
  </si>
  <si>
    <t>Challenges: No barriers</t>
  </si>
  <si>
    <t xml:space="preserve">Transport Challenges
</t>
  </si>
  <si>
    <t>Fresh Fruit</t>
  </si>
  <si>
    <t>Frozen Fruit</t>
  </si>
  <si>
    <t>Canned Fruit</t>
  </si>
  <si>
    <t>Fresh Veg</t>
  </si>
  <si>
    <t>Frozen Veg</t>
  </si>
  <si>
    <t>Canned Veg</t>
  </si>
  <si>
    <t>Ease to get Fresh Food</t>
  </si>
  <si>
    <t>Variety</t>
  </si>
  <si>
    <t>Quality</t>
  </si>
  <si>
    <t>Overall Experience</t>
  </si>
  <si>
    <t>Comments</t>
  </si>
  <si>
    <t>Has Comment</t>
  </si>
  <si>
    <t>Neighborhood</t>
  </si>
  <si>
    <t>Gender Reporting</t>
  </si>
  <si>
    <t>Yes</t>
  </si>
  <si>
    <t>18-24</t>
  </si>
  <si>
    <t>Rent my home</t>
  </si>
  <si>
    <t>1 - 2</t>
  </si>
  <si>
    <t>Often</t>
  </si>
  <si>
    <t>Never</t>
  </si>
  <si>
    <t>Sometimes</t>
  </si>
  <si>
    <t>7-10 miles</t>
  </si>
  <si>
    <t xml:space="preserve"> Never</t>
  </si>
  <si>
    <t>Usually easy</t>
  </si>
  <si>
    <t>Good</t>
  </si>
  <si>
    <t>Downtown/Stockade</t>
  </si>
  <si>
    <t>Female</t>
  </si>
  <si>
    <t>60-69</t>
  </si>
  <si>
    <t>Own my home</t>
  </si>
  <si>
    <t>4-6 miles</t>
  </si>
  <si>
    <t>Sometimes easy</t>
  </si>
  <si>
    <t>Excellent</t>
  </si>
  <si>
    <t>Northside</t>
  </si>
  <si>
    <t>1-3 miles</t>
  </si>
  <si>
    <t>Male</t>
  </si>
  <si>
    <t>40-49</t>
  </si>
  <si>
    <t>Always easy</t>
  </si>
  <si>
    <t>Niskayuna</t>
  </si>
  <si>
    <t>30-39</t>
  </si>
  <si>
    <t>Okay</t>
  </si>
  <si>
    <t>Scotia/Glenville</t>
  </si>
  <si>
    <t>3 - 4</t>
  </si>
  <si>
    <t>Rarely</t>
  </si>
  <si>
    <t>Non-binary</t>
  </si>
  <si>
    <t>25-29</t>
  </si>
  <si>
    <t>I love the Fresh Table of Scotia/ Glenville so much as my family would not qualify for most food pantries and assistance but this one does not have qualifications. I know many people also utilize Buy Nothing Groups to limit food waste while helping others too. And I hope one day apps like “To Good To Go” become more widely used by businesses in Schenectady as it also helps with food waste but also provides people with the chance to get food they normally would not be able to afford.</t>
  </si>
  <si>
    <t>Transgender</t>
  </si>
  <si>
    <t>Mont Pleasant</t>
  </si>
  <si>
    <t>5 - 6</t>
  </si>
  <si>
    <t>Less than 1 mile</t>
  </si>
  <si>
    <t>Always</t>
  </si>
  <si>
    <t>Very poor</t>
  </si>
  <si>
    <t xml:space="preserve">Transportation and cost are the main struggles for us. We never have enough food to get us through the month. SNAP benefits are only $533 for 5 people. So so hard to eat in general no less eating healthy. </t>
  </si>
  <si>
    <t>Woodlawn</t>
  </si>
  <si>
    <t>Rarely easy</t>
  </si>
  <si>
    <t xml:space="preserve">We thank the food pantries in our area they are a life saver when in need . </t>
  </si>
  <si>
    <t>Poor</t>
  </si>
  <si>
    <t>Food is so insanely expensive, if it wasn't for having a combined income with my partner, I would still be restricted to the food pantries on a disability/SSDI income.</t>
  </si>
  <si>
    <t>I work in Troy at Capital Roots and use Capital Roots' Good Food Market as my main market- and supplement with Greenmarket and smaller in downtown/little Italy Schenectady. So these survey responses may be outliers for Schdy</t>
  </si>
  <si>
    <t>Rotterdam/Bellevue</t>
  </si>
  <si>
    <t>50-59</t>
  </si>
  <si>
    <t>Prefer not to say</t>
  </si>
  <si>
    <t>70-79</t>
  </si>
  <si>
    <t>As a volunteer at pantries, I am extrememly fortunate that I have access to food</t>
  </si>
  <si>
    <t>my disabled son has food issues he gets medicare advantage, since it is hard for me to get to the store we order on line, they do not use the delivery service (so hard to get fresh) the amounts are large quanity not the best selection)</t>
  </si>
  <si>
    <t>Staying with friends/family temporarily</t>
  </si>
  <si>
    <t>I do Misfits Market box delivery of "food waste"/misshapen vegetables to my door every other week. It is super convenient.  
Good survey!</t>
  </si>
  <si>
    <t xml:space="preserve">The green market is one of the best parts of living in Schenectady.  Please do whatever you can to save it.  </t>
  </si>
  <si>
    <t xml:space="preserve">Rent from relatives </t>
  </si>
  <si>
    <t xml:space="preserve">We are receiving less and less fresh produce everywhere, IF any at all - especially at the Sycamore Collaborative in the local area. This started happening PRIOR to the current federal administration. Many foods are being thrown away instead of shared when they have shelf life viability. The reasons for less food is being stated as: they are sharing with OTHER agencies rather than taking care of their customers and clients who go to their location. So, politics seems more important than the people, until it's time to ask for donations and money. Donations are also going overseas instead of staying locally for the community. People are being forced to go their particular business partners to get needs met. It has become both a political AND a numbers game. The people are just pawns and not being treated fairly. The trucks don't even give fresh produce anymore, only canned items. IF constituents state any of this to staffers they are treated a bit harshly in terms of gaslighting and shamed for needing help. Apparently you are not allowed to speak up if broke or poor. You have to take what you get like a stray. It is not fair and it can be inhumane. No human being should be yelled or spoken to condescendingly due to circumstances out of their control. Nobody wants to go to pantries or ask for help, especially if they are made to feel as less than a whole person or bring made to feel useless. Seniors and especially females should not be shamed into silence when it comes to needs. Volunteers need to be retrained locally. And taught that just because they currently have means and connections doesn't mean that employees are of an elevated status as human beings, over the people they are supposed to help. And perhaps a side talk about the gossiping of people that require some form of help. Poverty can happen to anyone, for a myriad of reasons. People should be afforded some dignity and respect. It seems that many people in the food industry are coming across as altruistic only when it comes to public scrutiny, or being spotlighted in media of their services when they are asking for money. </t>
  </si>
  <si>
    <t xml:space="preserve">Other </t>
  </si>
  <si>
    <t xml:space="preserve">Prices should be monitored. Companies and businesses are raising prices in competition with each other and forgetting about the customers who can barely afford to eat properly. Money has become more important than the people. Political opponents show up for photo opportunities for their own agendas. Constituents should be able to speak publicly about what is happening in our local communities. Constituents should not feel singled out for any punitive measures should they speak up about any issues. </t>
  </si>
  <si>
    <t xml:space="preserve">prices keep going up. quality of meat and produce keep going down. </t>
  </si>
  <si>
    <t>Food costs have not been a problem in the past, but the prices continue to go up and we are starting to have to make choices in our budget as a result. The main store here is also small and they often charge higher prices at their store that is closer than they do at nearby stores in the suburbs.</t>
  </si>
  <si>
    <t>No</t>
  </si>
  <si>
    <t xml:space="preserve">It’s hard to find fresh fruits and vegetables of decent quality when funds are limited and they cost so much more than the less healthy food. </t>
  </si>
  <si>
    <t xml:space="preserve">I am a person living a middle-class lifestyle. I feel like my placement in society in an economic way is important to note seeing as that's what provides many of the privileges I have for food access. </t>
  </si>
  <si>
    <t xml:space="preserve">Can’t wait for EC Community Grocery to open. </t>
  </si>
  <si>
    <t>More than 10 miles</t>
  </si>
  <si>
    <t>Duanesburg/Princetown</t>
  </si>
  <si>
    <t>This has made me even more aware of my privilege. Looking forward to finding out what the research shows and how we can work together to ensure more access to nutritious food.</t>
  </si>
  <si>
    <t>Quality and ease of getting fresh fruits and veg and fruit is seasonally variable/</t>
  </si>
  <si>
    <t>This is a great survey except for the fact that it assumes that everyone eats fruits, grains, and vegetables. Those three food groups are tied to the body's inflammatory response, which is why there are food practices such as the carnivore diet. Unfortunately, meat is expensive and there are no coupons for seniors or anyone else to help with that because it is ASSumed that we ALL need fruits, vegetables, and grains. Another thing that makes this difficult is that meat eaters are assumed to be "evil" and uncaring with regard to the Earth, when in reality, that is simply what works best for our health. Not eating inflammatory foods can eliminate arthritis, osteopenia, and even arrest Type 2 diabetes. So, when you ask about how often we buy fresh/frozen fruits, I had to say "never," which technically, makes little sense when the assumption is that we actually eat fruits/grains/veggies! Accessibility must necessarily consider WHICH foods we are capable of ingesting, as well as cultural preferences (which you do mention), not just fruit, veggies, and grains -- all of which I and many others cannot tolerate.</t>
  </si>
  <si>
    <t>Live with friend who owns the house</t>
  </si>
  <si>
    <t>I get deliveries because last year I got sick and could not drive.  It's still easier than driving but I will go to the store for limited goods because I have to get them up the stairs.</t>
  </si>
  <si>
    <t>Hamilton Hill/Vale</t>
  </si>
  <si>
    <t>Love our communities' initiatives! Thank you!</t>
  </si>
  <si>
    <t>I am filling this out not because I have trouble accessing food., but because it should be closer and easier.  I am lucky enough to have my own transportation and enough money to eat what I want.  I live in downtown Schenectady where everything, except a grocery store, is within walking distance.  The farmer's market comes downtown once a week but that is very seasonal in their offerings, and there is no longer a dairy that comes to the market.  Sometimes a local farmer just doesn't have everything year-round., when they are out of something, it is not coming back until next year.  I would also love to be able to use my car less.</t>
  </si>
  <si>
    <t>Employer owned housing</t>
  </si>
  <si>
    <t>We need to grow how all our various food access points bring people together to change the unjust systems that perpetuate nutrition insecurity.</t>
  </si>
  <si>
    <t>Schenectady green market food box program is excellent for non driving
Seniors.  Co op market also has delivery now.</t>
  </si>
  <si>
    <t>Iwe buy the sale items weekly.  We stock  up on can and frozen foods when on sale.  We also buy ahead on meats and bread and freeze them when on sale.  We use coupons too</t>
  </si>
  <si>
    <t>I'm on a fixed income and the Co-opt is so costly.</t>
  </si>
  <si>
    <t>Thank you for this survey!</t>
  </si>
  <si>
    <t>Currently unhoused</t>
  </si>
  <si>
    <t>I can obtain food in my neighorhood, but it's 
usually not the healthiest ,and a very limited 
variety of overpriced fresh produce.</t>
  </si>
  <si>
    <t>Thank you for the PG Wright Food Pantry they're a big help</t>
  </si>
  <si>
    <t>Never easy</t>
  </si>
  <si>
    <t>Living in a shelter</t>
  </si>
  <si>
    <t>The prices need to be more affordable</t>
  </si>
  <si>
    <t>Would like some bulk options. Would like more nutritious brands at reasonable prices. Would like better quality produce that is the biggest drawback to the supermarkets.</t>
  </si>
  <si>
    <t>Delanson</t>
  </si>
  <si>
    <t>I shop at Trader Joe’s a lot and would do so even more if it were closer. Love their produce, prices, convenience and quality and variety too.</t>
  </si>
  <si>
    <t>Thank you for the survey</t>
  </si>
  <si>
    <t>I grow most of my own organic vegetables so I can freeze and dehydrate alot</t>
  </si>
  <si>
    <t>It would be nice to have better options than the three we have, also closer.</t>
  </si>
  <si>
    <t>Good nutritional food is getting costly.</t>
  </si>
  <si>
    <t>Does not apply to me</t>
  </si>
  <si>
    <t>Thank you for all your help</t>
  </si>
  <si>
    <t>Living in my parents former residence</t>
  </si>
  <si>
    <t>Thank you for the food pantry here</t>
  </si>
  <si>
    <t>I would be interested to see the results!</t>
  </si>
  <si>
    <t>RCC Produce &amp; Food Pantry are awesome!</t>
  </si>
  <si>
    <t xml:space="preserve">If the foods I get at honest weight co op or similar stores &amp; farmers markets were more available in Schenectady then I would shop here and get all of the stuff I need. </t>
  </si>
  <si>
    <t>I would like to see less chemicals and less expensive organic farm fresh food</t>
  </si>
  <si>
    <t>80 or older</t>
  </si>
  <si>
    <t xml:space="preserve">I order my food from Walmart and have it delivered. SNAP DOES NOT COVER THE COST. </t>
  </si>
  <si>
    <t xml:space="preserve">Cost of fresh vegs and fruit can be a factor in purchasing items needed
</t>
  </si>
  <si>
    <t>no</t>
  </si>
  <si>
    <t xml:space="preserve">I am a senior. My only income is social security.  My snap each month doesn't always make it. I occasionally have to go to a food pantry. </t>
  </si>
  <si>
    <t>Veggie Mobil come to Steinmetz Homes
Would be nice</t>
  </si>
  <si>
    <t>7+</t>
  </si>
  <si>
    <t>I have snap but I don't have enough like $84 through the whole month so time I pay my rent cable and electricity there's not very much left for food clothing or anything so my problem is I got to have good food but it's very costly I need more snap but I had a fair hearing and I didn't receive anything more which I think it's on the touch anyway what reality how much stuff costs at the market .</t>
  </si>
  <si>
    <t xml:space="preserve">I am fortunate to live very close to a supermarket but the lack of sidewalks and public transportation going to that supermarket make it mainly accessible to people with cars. Talking about Hannaford in Niskayuna </t>
  </si>
  <si>
    <t>We need a grocery store that we can easily walk or bus to in downtown schenectady</t>
  </si>
  <si>
    <t xml:space="preserve">Bioengineered foods need to be discontinued </t>
  </si>
  <si>
    <t>Can’t think of anything else at the moment.</t>
  </si>
  <si>
    <t xml:space="preserve">I recently relocated from NYC to Schenectady. I live in Mont Pleasant which is a food desert. I am excited for Electric City Community Grocery. I would like to learn more about your efforts and organization. Thank you. </t>
  </si>
  <si>
    <t>Assisted Living</t>
  </si>
  <si>
    <t>I like to walk, therefore transportation doesn't affect me as much as it could because I am able to walk and I have the time to do this.</t>
  </si>
  <si>
    <t>More variety of fruit would be awesome</t>
  </si>
  <si>
    <t>My family and I frequently shop at the Farmer's Market, but we are very excited for the Electric City Community Grocery</t>
  </si>
  <si>
    <t>Transportation impacts the quantity I can purchase at one time. Sometimes there is not enough food at the regional food bank to support the P.G. Wright Pantry</t>
  </si>
  <si>
    <t>cost of food is just at an all time high so it just make it difficult to eat fresh or healthy food</t>
  </si>
  <si>
    <t>Employed by Union with a live on position</t>
  </si>
  <si>
    <t>Although Sicm is twice monthly a lot the time they are the only pantry I frequently go to aside from st. lukes</t>
  </si>
  <si>
    <t>I bring friends to the food pantries</t>
  </si>
  <si>
    <t>there is never fresh or organic foods</t>
  </si>
  <si>
    <t>I have several digestive diseases that require me to follow a specific diet. For a while, my SNAP benefits—$290 per month—made it possible for me to afford the proper foods to manage my condition.
However, last year my SNAP was suddenly reduced to just $33 a month. The change happened after I recertified and was approved again for the full amount. I used the benefits for several months, only to receive a letter saying there had been an error in my approval and that I now owed $800 for benefits I had already used.
Now, SNAP is deducting $20 from the $33 I receive each month to repay that amount, leaving me with barely anything to buy food—let alone the kind of food I need for my health.</t>
  </si>
  <si>
    <t xml:space="preserve">I am a white male nearing retirement. I can access healthy food easily (except for specialty items like pineapple juice) but I would like to help others in the community. </t>
  </si>
  <si>
    <t>recommend DBFP</t>
  </si>
  <si>
    <t>BREAKFAST FOOD COFFEE</t>
  </si>
  <si>
    <t>coming to a food pantry helps</t>
  </si>
  <si>
    <t>very grateful for Saint Luke's pantry &amp; they help with my family</t>
  </si>
  <si>
    <t>Glad to have pantry</t>
  </si>
  <si>
    <t>apartment</t>
  </si>
  <si>
    <t>I think this survey is a great idea - happy to participate</t>
  </si>
  <si>
    <t>Just moved back with parents who own their home</t>
  </si>
  <si>
    <t xml:space="preserve">I use lots of whole spices, and rarely find them (at least for an affordable price) at supermarkets
I just moved  back to Schenectady, and used to shop at co-ops and farmer's markets more. There are less here or they are farther, and they cost more. </t>
  </si>
  <si>
    <t>DSS - HUD</t>
  </si>
  <si>
    <t>Aldi has been a game changer! The higher quality for a lower price.</t>
  </si>
  <si>
    <t>Medicare Advantage online, does not allow you to get local service - fresh food, milk, and makes you get large sizes with limited choices</t>
  </si>
  <si>
    <t>My current life experience is much different from how I was raised. I experienced housing and food insecurity/instability and now I do not have these challenges</t>
  </si>
  <si>
    <t>Foster Home</t>
  </si>
  <si>
    <t>I think I will now frequent the farmers market more now that I know about Double Up Food Bucks. I avoid Price Chopper because it is too expensive, I shop at Aldis because it is high quality with a low price. I also go to Ocean State Job Lot and fun unique food finds.</t>
  </si>
  <si>
    <t>Municipal Housing Authority</t>
  </si>
  <si>
    <t>The sycamore pantry is the best!</t>
  </si>
  <si>
    <t xml:space="preserve">st. Luke's church and Pantry are doing a lot of good for the community. </t>
  </si>
  <si>
    <t xml:space="preserve">The only reason I consider my experience as okay because without all these resource,s I would rate at very poor. I am glad for the support I receive. </t>
  </si>
  <si>
    <t xml:space="preserve">If I was secure I would most definitely help others have access especially the elderly. </t>
  </si>
  <si>
    <t>The biggest barrier to getting food and healthy options is cost. We often don’t have enough money, but per the state guidelines don’t qualify for assistance</t>
  </si>
  <si>
    <t xml:space="preserve">Pantries have been giving fewer and fewer fresh produce. More and more services are giving boxed cheap food with additives designed to keep one full but causes disease and illness. Feedback does not work if you are a pantry attendee. Being poor offers no freedom of speech or respect. </t>
  </si>
  <si>
    <t xml:space="preserve">The issue is pricing. I wish the government would swap our food costs. Healthy food should be cheaper, and junk food should cost more because it should be considered a luxury.
So many of us would be a lot healthier if we could afford to be.
The cost of 1 single serving pre made salad is like $10, but for that price I could get hotdogs, boxed Mac and cheese and canned veggies to feed my family of 5 about 3 meals for the same price.
</t>
  </si>
  <si>
    <t xml:space="preserve">I make the trip from
Schenectady to Colonie Trader Joe’s because it’s cleaner and more helpful staff than in Schenectady and still great selection and price </t>
  </si>
  <si>
    <t>The cost of food is a concern eating into my budget</t>
  </si>
  <si>
    <t>The cost of nutritional foods is quite high.  I get some of my needs from Thrive Nutrition due to quality.  Meat products I purchase from Gabriel's.  Anything else, I shop at Aldi's as the prices are much better than Price Chopper and Hannaford.  I make my own butter and bread.</t>
  </si>
  <si>
    <t>We are Greenmarket regulars and looking forward to shifting most of our "supermarket" shopping to ECCG when it opens.</t>
  </si>
  <si>
    <t xml:space="preserve">I'm a senior on a fixed income with limited snap benefits each month. </t>
  </si>
  <si>
    <t>HUGE RECOMMENDATION: Schenectady needs to invest in food gardens &amp; planting fruit trees/produce all around the area. This organization should be focusing on helping Schenectady take away concrete &amp; start planting food forests. Ex: take down the sculptures in the roundabouts, put composted soil down &amp; put a food garden in the middle with a fruit tree OR plant a huge garden next to the basketball court in the stockade where now only dogs poop &amp; pee and their owners don’t pick up after their pets OR go to one of many abandoned lots on crane street/state street and build more community gardens. Providing multiple spots throughout the city would give more people access than just grocery stores, you can give people jobs to maintain the gardens therefore putting more revenue back into the pockets of residents, and we would have cleaner air. Eventually, there won’t be a need to go to the grocery store nor will there be lack of healthy food options in the area. When it is directly given to the people the people start caring more for the environment. Don’t think about how it won’t work, focus your energy on how it will work. Schenectady can be the greenest city on the west coast, but we keep on feeding into what corporations want. Focus on the people, we need better and we can do better. If you want to continue this conversation, I’m happy to be of service—Lua Arcos (from the stockade)</t>
  </si>
  <si>
    <t>I prefer not to eat Supermarket food, so I drive 32 miles roundtrip to shop at the Honest Weight Food Coop in Albany.  The traffic on the Thruway can be scary, so that limits my shopping to Sunday mornings at 8 am.  It would be wonderful if the ECCG would offer organic and healthy choices like HWFC does so that I don't have to always make this drive.</t>
  </si>
  <si>
    <t xml:space="preserve">Not enough organic produce or meats available in Schenectady County.  I have to drive to Albany County to get stores that carry organic.  </t>
  </si>
  <si>
    <t>Pantry has come a long way.  The food is much healthier than ever &amp; the people are great.</t>
  </si>
  <si>
    <t>?</t>
  </si>
  <si>
    <t>Prices seem to be getting higher.  Every living savings helps.</t>
  </si>
  <si>
    <t>The cost of fresh foods is a problem.</t>
  </si>
  <si>
    <t>Allergies to soy &amp; corn are expensive.</t>
  </si>
  <si>
    <t>Pattersonville</t>
  </si>
  <si>
    <t>Trailer, rent and mortgage</t>
  </si>
  <si>
    <t>The food pantry is often the only way we can afford to eat and I am eternally grateful</t>
  </si>
  <si>
    <t>Looking forward to Electric City Community Grocery</t>
  </si>
  <si>
    <t xml:space="preserve">We need more whole food &amp; organic options available &amp; accessible. </t>
  </si>
  <si>
    <t>Keep doing the good work.</t>
  </si>
  <si>
    <t>Cost is often a barrier to getting all the fresh, healthy foods I want.</t>
  </si>
  <si>
    <t>I am very thankful for the food pantry at Our Lady of Fatima. The food is wonderful, and I am blessed to meet all the kind, lovely people that are there to help. It is always a Heavenly experience!!!</t>
  </si>
  <si>
    <t>I am fortunate to have a vehicle. If I did not, or was unable to drive, obtaining food would be very difficult. I live in North Sch'dy where the nearby Price Chopper closed years ago, followed by the CVS that carried a limited stock of food staples.</t>
  </si>
  <si>
    <t>At least 20 miles</t>
  </si>
  <si>
    <t>Food is expensive. We as a household do not make enough money to freely choose to eat fresh foods everyday. We have some health restrictions and cost of food makes it harder to buy food that we need with good nutritional content on a daily basis.</t>
  </si>
  <si>
    <t>There should be more food locations within the city limits of Schenectady. It is hard to find places for fresh food within the city.</t>
  </si>
  <si>
    <t>I would love to possibly get the address to an active community garden to access better veggies &amp; fruit.</t>
  </si>
  <si>
    <t xml:space="preserve">New co-op/ Supermarket projects will greatly improve accessibility for city residents especially those without cars. </t>
  </si>
  <si>
    <t xml:space="preserve">Love going up to the farm stands for fresh veggies and fruits . Has great taste and flavor vs the stores I go to at times </t>
  </si>
  <si>
    <t>Work with a community of people that rely on food assistance programs. Anything that benefits children and families receiving free / low cost food would be a great addition to our community!</t>
  </si>
  <si>
    <t>For most of groceries use delivery service, otherwise less than a mile</t>
  </si>
  <si>
    <t xml:space="preserve">Healthy food is available at the farmer's market which is the only place I buy groceries within walking distance, but it is so much more expensive than the store, I have to only buy a few things and save the rest of my shopping for the grocery store when the family car is available. </t>
  </si>
  <si>
    <t>Reevaluate SNAP benefits because IT OS NOT ENOUGH EVEN BUYING NO NAME BRAND</t>
  </si>
  <si>
    <t>That I really thank you for the food pantry - Catholic Charities Food Farmacy - I don't know what I would do without it.</t>
  </si>
  <si>
    <t>Boarding Home</t>
  </si>
  <si>
    <t>Nope - everything is great here at the Catholic Charities Food Farmacy.</t>
  </si>
  <si>
    <t>room rental</t>
  </si>
  <si>
    <t>Audra McDonald
The stars to the moon</t>
  </si>
  <si>
    <t>half way house</t>
  </si>
  <si>
    <t>halfway house</t>
  </si>
  <si>
    <t>residential community</t>
  </si>
  <si>
    <t>try to eat 1 meal a day</t>
  </si>
  <si>
    <t>I want to say thank you to the people that make these things possible</t>
  </si>
  <si>
    <t>clean up our food supply</t>
  </si>
  <si>
    <t>thank you, god bless</t>
  </si>
  <si>
    <t>nothing at the time</t>
  </si>
  <si>
    <t>thank you for the survey</t>
  </si>
  <si>
    <t>There could be a market closer to downtown</t>
  </si>
  <si>
    <t>left blank</t>
  </si>
  <si>
    <t>service others</t>
  </si>
  <si>
    <t>HUD housing program</t>
  </si>
  <si>
    <t>APR Program</t>
  </si>
  <si>
    <t>Help the people not those who use the system to get over.</t>
  </si>
  <si>
    <t>residential halfway house</t>
  </si>
  <si>
    <t>We as a community should focus more on health &amp; wellness</t>
  </si>
  <si>
    <t>sober living</t>
  </si>
  <si>
    <t>smith house</t>
  </si>
  <si>
    <t>That the people who own places like this please keep helping us out so we can eat.</t>
  </si>
  <si>
    <t>Need more fresh food service</t>
  </si>
  <si>
    <t>Wish the halfway house would get the tings we asked for</t>
  </si>
  <si>
    <t>Prices too high for pay rate</t>
  </si>
  <si>
    <t>Nothing to share</t>
  </si>
  <si>
    <t xml:space="preserve">Nope </t>
  </si>
  <si>
    <t xml:space="preserve">I rarely go shopping for food, family sometimes go shopping </t>
  </si>
  <si>
    <t>Nop</t>
  </si>
  <si>
    <t>Not sure</t>
  </si>
  <si>
    <t xml:space="preserve">No thank you
</t>
  </si>
  <si>
    <t>Living in my brother's house.</t>
  </si>
  <si>
    <t xml:space="preserve">Quality of the food and cost sre the most important factors in my life  this time Dr.Mark j Massare SCHRNRCTADY </t>
  </si>
  <si>
    <t>I travel out of schenectady to shop at trader joes because I find the local market 32 has poor quality meats and produce. I much prefer the selections at trader joes or the co-op</t>
  </si>
  <si>
    <t xml:space="preserve">Prices are too high hard to afford them. Don’t get a lot of food stamps </t>
  </si>
  <si>
    <t xml:space="preserve">I know I'm fortunate. I know many who do not have my experience </t>
  </si>
  <si>
    <t xml:space="preserve">Inner-city supermarkets (even the big ones) have less fresh fruits and vegetables than other sister stores.  Those inner-city stores often don't have ANY or very limited "diet" conducive food items and beverages.  Dollar stores have absolutely NO "diet" conducive food items and beverages.  Those are issues felt by every city resident. </t>
  </si>
  <si>
    <t>Prices are so high these days that sometimes I can't get everything I want &amp; need</t>
  </si>
  <si>
    <t>I have the ability to walk, thus transportation I don't consider a barrier.  Makes it a little tougher relying on public transportation but I always get the places to get off the street.</t>
  </si>
  <si>
    <t>Yes - wish more dog food was available</t>
  </si>
  <si>
    <t>grateful for pantries</t>
  </si>
  <si>
    <t>hassle to chase down sales.  Dietary needs @ pantries &amp; community meals</t>
  </si>
  <si>
    <t>poor ability to access.  Since prices are increasing - I am now going to pantries.</t>
  </si>
  <si>
    <t xml:space="preserve">Food is expensive I am very lucky to be able to have access to what i have access to. It is not the same across the city. </t>
  </si>
  <si>
    <t xml:space="preserve">I am not the norm for downtown Schenectady where food accessibility is severely lacking. </t>
  </si>
  <si>
    <t xml:space="preserve">no </t>
  </si>
  <si>
    <t>don't have teeth to chew meats</t>
  </si>
  <si>
    <t>Thanks for the food &amp; service</t>
  </si>
  <si>
    <t>My son just passed, it is now hard to do things alone as a senior</t>
  </si>
  <si>
    <t>The food stamps budget leaves me lacking food at the end of the month in comparison to having paychecks regularly. I do spend more on healthier options at times.</t>
  </si>
  <si>
    <t>expensive, raising kids as a single mom is getting difficult</t>
  </si>
  <si>
    <t>unknown</t>
  </si>
  <si>
    <t>thank you for helping us</t>
  </si>
  <si>
    <t>We wouldn't have regular access to anything but Dollar General food if we didn't have a car. We would need to take the family on the bus or hire a rideshare every weekend for groceries without the car. We try to buy our food at the cheapest places but it also costs gas. My husband and I conserve food to allow the baby to have better food. I'm not eligible for SNAP or WIC, but with rent and utilities, we can't get by on my income without severe budgeting and using food pantries and community meals.</t>
  </si>
  <si>
    <t>Price Chopper on Eastern Parkway sells rotten meats, fruits &amp; veggies</t>
  </si>
  <si>
    <t>everything is so expensive that I rarely get everything I need</t>
  </si>
  <si>
    <t>always easy to get fresh fruits &amp; vegetables at summer famers market</t>
  </si>
  <si>
    <t>If it wasn't for Maria, I would never gotten help.  She pulled me in off the street &amp; fed me.  Changed my life (State Street Pantry).  I have no money.  I barely shop anywhere,</t>
  </si>
  <si>
    <t>I wish some produce wouldn't expire so soon</t>
  </si>
  <si>
    <t xml:space="preserve">Price is a barrier to good nutrition </t>
  </si>
  <si>
    <t xml:space="preserve">Food has become very expensive </t>
  </si>
  <si>
    <t>neighbor has garden - expensive</t>
  </si>
  <si>
    <t>motel</t>
  </si>
  <si>
    <t>education is all of our keys to success</t>
  </si>
  <si>
    <t>insurance</t>
  </si>
  <si>
    <t>homeless</t>
  </si>
  <si>
    <t>There's no one going to the homeless community to bring food to people that are disabled or wheelchair bound.</t>
  </si>
  <si>
    <t>I work at Walmart so easy access to food.  Great concern for the number of homeless population growing.</t>
  </si>
  <si>
    <t>would love a fish market</t>
  </si>
  <si>
    <t>Good because I have resources available &amp; close to home</t>
  </si>
  <si>
    <t>We would love to see more vegetables &amp; meats</t>
  </si>
  <si>
    <t>I would like to see more variety of vegetables &amp; meats</t>
  </si>
  <si>
    <t>I am thankful for the pantry at Hillside</t>
  </si>
  <si>
    <t>There is no fresh fish or fruit stands available</t>
  </si>
  <si>
    <t>736 Albany Street</t>
  </si>
  <si>
    <t>Why don't we have fruit trees when food is such an issue?</t>
  </si>
  <si>
    <t>It is hard getting around</t>
  </si>
  <si>
    <t>section 8</t>
  </si>
  <si>
    <t>Veggie trucks makes it easy to get produce - I can't afford the price</t>
  </si>
  <si>
    <t>Wish the FTFW more often</t>
  </si>
  <si>
    <t>food prices need to go back down</t>
  </si>
  <si>
    <t>thanks for your help!</t>
  </si>
  <si>
    <t>mobile pop-up pantries with fresh produce really help supplement my ability to access fresh &amp; healthy produce!</t>
  </si>
  <si>
    <t>we are grateful for farm to table truck for fresh produce and foods!  Thanks much for all you do.</t>
  </si>
  <si>
    <t>thank you all for doing this</t>
  </si>
  <si>
    <t>staff are friendly &amp; accommodating</t>
  </si>
  <si>
    <t>dietary restrictions and price make it difficult</t>
  </si>
  <si>
    <t>It's hard to find gluten free at a pantry</t>
  </si>
  <si>
    <t>the rising cost of food is concerning</t>
  </si>
  <si>
    <t>This is a very helpful event for us in need.  thank you</t>
  </si>
  <si>
    <t xml:space="preserve">No, thanks.  It appears I'm very fortunate! </t>
  </si>
  <si>
    <t>I help out at a food pantry I wish more younger people had the time to also help out</t>
  </si>
  <si>
    <t xml:space="preserve">I have privilege that most Schenectadians don’t have and worry that by completing this survey, I am skewing the results of the study. Please make sure people in poverty are also taking this. There are real barriers that need to be addressed.  Thank you. </t>
  </si>
  <si>
    <t>Delivered</t>
  </si>
  <si>
    <t xml:space="preserve">affordability is key, and better and more walkable access to grocery/pharmacy in downtown schenectady is a must </t>
  </si>
  <si>
    <t>I have to be very aware of costs. I check digital circulars and optimize my driving.</t>
  </si>
  <si>
    <t>Living with parents long term</t>
  </si>
  <si>
    <t xml:space="preserve">I work on a farm and get lots of leftover produce, so I'm probably not a very representative sample. I've turned into a bit of a snob about grocery store produce, and prefer local and seasonal whenever possible. </t>
  </si>
  <si>
    <t xml:space="preserve">I am a senior citizen on a fixed income of social secuity and snap. The amount of snap is what I have isn't enough i sometimes have to go to the food pantry. </t>
  </si>
  <si>
    <t xml:space="preserve">The cost is too high and my food stamps helps but not enough to get my through the month </t>
  </si>
  <si>
    <t xml:space="preserve">All is good, Thank you Dr Mark j Massare SCHENECTADY New York 🎼🕺 </t>
  </si>
  <si>
    <t>Renting a room in a home, not with friends/family</t>
  </si>
  <si>
    <t xml:space="preserve">Can’t use SNAP everywhere food is sold and that is an inconvenience. Also- unhoused people need access to hot/cooked foods and many are not SNAP eligible, like a rotisserie chicken or a sandwich etc. This needs to change! If it’s FOOD it should be allowed. Otherwise we are relegated to eating less healthy and often high sodium/high sugar content foods. Health is wealth! </t>
  </si>
  <si>
    <t>Pat the bills but not in my name</t>
  </si>
  <si>
    <t xml:space="preserve">It's complicated combination of renting and family and squatting </t>
  </si>
  <si>
    <t xml:space="preserve">Please upgrade staff at food panties in Schenectady. People on the receiving end deserve dignity and respect too. People asking for help are not jokes, toys or there for staff entertainment. People on one side of the line or aisle are not less than the people "volunteering" or working there. Picking and choosing who is worthy of products, respect, care or dignity is a disservice. Not posting compliance with nys laws is neglectful and borders on illegal. Hoarding food for staff and their cronies in business is a disserve when withheld from the public. Lack of transparency about shipping food to partners is disservice. Preferring to throw food in the garbage rather than sharing with the people it is mean for us a disservice and borders on theft. Preferentially giving donated foods to other agencies and schools before service of constituents at pantries is unethical. Hiring people who treat people like trash for needing help is unethical. Thinking because you work in the pantry makes you better than people on line is poor service and of poor faith. Prioritizing politics and gladhanding in the papers is of food reputation and quality of humankind. Volunteers refusing to give adequate fresh foods to families and instead yelling! at them and gossiping about them SHOULD BE grounds of termination and dismissal. Learn to have feedback forms and boxes for people to give their feedback about service. Monitoring and tracking feedback for retaliation is unethical. Targeting people for speaking up is divisive and should be offensive enough for them to be fired when working at pantries. </t>
  </si>
  <si>
    <t>I feel like recalls on fresh fruit and veg are a big factor, which is compounded by price. The lower quality, bulk options cost less, but are more prone to recalls and spoilage. I don't feel like small amounts of nutritious food is available at the price point needed, so I end up buying canned or frozen food which is easy to eat, rather than buying actually good food. The selection of "fresh" fruit and vegetables is often okay looking (though often under-ripe), but it doesn't leave you feeling satisfied like more expensive local organic options, which are expensive.</t>
  </si>
  <si>
    <t xml:space="preserve">For there to be more grocery stores in downtown Schenectady and Hamilton hill in order for it to be more accessible and affordable. I know firsthand from my job that transportation, accessibility and cost are the main barriers for low income, disabled and elderly people. </t>
  </si>
  <si>
    <t xml:space="preserve">The price chopper where I buy food is extremely expensive. My extra-needs children have strong food preferences which add costs. I'm fortunate to be able to budget for it. 
I'd love to see the county invest more in programs like street soldiers, like increasing the food budget or providing transportation, a safe place for the crowd to wait, etc. </t>
  </si>
  <si>
    <t>I wish we could have access to unwanted food from local restaurants or grocery stores even if they're past expiration. Canned food is good for years after the date, we should have access to that unwanted food.</t>
  </si>
  <si>
    <t>None</t>
  </si>
  <si>
    <t xml:space="preserve">Our family is just one of the millions of Americans that are facing the impact of the rising food cost. I used to buy organic and grass fed meat and fruits but unfortunately due to the rise in food cost we can no longer afford it. </t>
  </si>
  <si>
    <t xml:space="preserve">The food the school serve is poor quality and not a diverse selection. Decreasing salt and sugar in children’s diet is counterproductive if the quality of the food is bad. </t>
  </si>
  <si>
    <t>The Farm to Family truck this summer was amazing!  I tried to pick up every Tuesday and Friday.  Thank you-so very helpful!</t>
  </si>
  <si>
    <t>I find fresh produce usually needs to be used right away within 24-48 hrs or goes bad and that sometimes deters me from choosing fresh vs frozen.</t>
  </si>
  <si>
    <t>senior buildings 602 Gring St</t>
  </si>
  <si>
    <t xml:space="preserve">they could bring a store closer
</t>
  </si>
  <si>
    <t>living with parents</t>
  </si>
  <si>
    <t xml:space="preserve">I shop at &amp; primarily eat from Greenmarket. </t>
  </si>
  <si>
    <t>I receive a large quantity of food through meal-prep deliveries (I use Hungryroot) and an online retailer (Thrive Market). I only purchase some additional fresh fruits/vegetables and dairy products at the grocery store, farmers market or local farmstand.</t>
  </si>
  <si>
    <t xml:space="preserve">Depends on where I’m working </t>
  </si>
  <si>
    <t>NOTHING</t>
  </si>
  <si>
    <t xml:space="preserve">I am happy to see this survey go out. Living in Niskayuna and owning a car make it easier for me and my family to access food. I am very concerned for individuals who do not own their own cars and do not have easy access to fresh fruits and vegetables. I wish there were more options like the co-op throughout Schenectady so people can walk to the stores and get what they need easily or more public transportation options. 
Given the number of new apartment buildings being built in downtown Schenectady, why aren't there any grocery stores being developed alongside them? </t>
  </si>
  <si>
    <t>usually I am pretty well set on food where I go to get from these places</t>
  </si>
  <si>
    <t xml:space="preserve">sometimes it is hard taking the bus &amp; carrying the groceries off the bus especially people who don't have a car so my household mainly does Walmart Plus but we don't get a lot of good deals.  Sometimes the driver forgets things or gives you something you don't like.  We've been getting a lot of bad cans of diced tomatoes.  </t>
  </si>
  <si>
    <t>My daughter does everything so it is easy on me.  I go to pantries but only get what I absolutely need.</t>
  </si>
  <si>
    <t>housing</t>
  </si>
  <si>
    <t>SMHA</t>
  </si>
  <si>
    <t>It's very depressing what we go through and how we have to do surveys like this to get people to realize we are struggling.</t>
  </si>
  <si>
    <t>No but thank you for what you are doing!</t>
  </si>
  <si>
    <t>I would like to see much more low sodium/no sodium low fat and unprocessed foods in pantries.  Please believe me when I say I'm very grateful for the help I receive but healthier foods have become a huge priority for me.</t>
  </si>
  <si>
    <t>need more food</t>
  </si>
  <si>
    <t>just need more food</t>
  </si>
  <si>
    <t>It would be nice to get side orders in pantry like milk, butter, etc.</t>
  </si>
  <si>
    <t>It would be nice to get fresh milk, fruits and veg</t>
  </si>
  <si>
    <t>It is sometimes hard for me to prepare meat safely</t>
  </si>
  <si>
    <t>food is way too expensive</t>
  </si>
  <si>
    <t>live in housing</t>
  </si>
  <si>
    <t>we need milk, margarine, veggies and fruit</t>
  </si>
  <si>
    <t>hard to buy everything good - it is expensive</t>
  </si>
  <si>
    <t>easier availability to supermarket/stores closer to home</t>
  </si>
  <si>
    <t>salvation army pantry is horrible and I don't have time to stand hours for a pantry to open</t>
  </si>
  <si>
    <t xml:space="preserve">Quality of fresh foods has gone down significantly. Prices are out of control on all groceries and each week I’m buying less food for more cost. </t>
  </si>
  <si>
    <t xml:space="preserve">Time to prepare and cook food is a factor in being able to shop at the grocery store and stock up on staple items. We have time to make certain things like pizza and granola from scratch bc we have the leisure time to do so. If we worked longer or less convenient hours, it would be much more difficult to feed our family this way. </t>
  </si>
  <si>
    <t>Roof over the head</t>
  </si>
  <si>
    <t xml:space="preserve">Give the food to the people that should be served. Not the staff passing off to their family, friends and connects in this area. It is stealing from the people who need it and deserve it based on donations and charters of the organizations. Rather than pantries talking their compost contributions how about we stop hoarding the donations and just give them out to the community and members. There is more waste than has been addressed. Hoarding of donations to share with other agencies is bad business. It is unethical. Give the donations to the people and animals it is earmarked for. People should not have to beg or argue that they deserve it or need it because the treatment goes against what was once agencies pledges to help the needy. </t>
  </si>
  <si>
    <t>N/A</t>
  </si>
  <si>
    <t>I wish the produce was fresher sometimes, especially in the winter.</t>
  </si>
  <si>
    <t xml:space="preserve">I grow a lot of my own food on my homestead. I think a great program would be showing people how to grow their own food and would consider making a community garden in underserved areas (aka what capital roots is doing). Give a person a fish and their full for the day, Teach a person to fill and they're full for a lifetime. </t>
  </si>
  <si>
    <t>farmers markets are extremely important to me, fresh fruits &amp; veggies.  vegan options @ co-ops &amp; grocery stores</t>
  </si>
  <si>
    <t>grocery prices are too high everywhere</t>
  </si>
  <si>
    <t>excited about electric city co-op</t>
  </si>
  <si>
    <t>living homeless</t>
  </si>
  <si>
    <t>sometimes even the fresh fruit is not the best quality</t>
  </si>
  <si>
    <t>Schenectady has many options, especially Green Market &amp; Farmers Market</t>
  </si>
  <si>
    <t>looking forward to Electric City Grocery opening</t>
  </si>
  <si>
    <t xml:space="preserve">I know my family is in a position of privilege. I hope this survey will help all communities in Schenectady County get better access to good quality, affordable food for their families. </t>
  </si>
  <si>
    <t xml:space="preserve">Couch surfing homeless squatter </t>
  </si>
  <si>
    <t>Guide to the supporting survey tables. All analytical tabs filter to Eligibility = Yes.</t>
  </si>
  <si>
    <t>Total records</t>
  </si>
  <si>
    <t>Eligible responses</t>
  </si>
  <si>
    <t>How to use these tabs</t>
  </si>
  <si>
    <t>Age, household size, housing, and gender among eligible respondents.</t>
  </si>
  <si>
    <t>Other / write-in</t>
  </si>
  <si>
    <t>Neighborhood and ZIP code of eligible respondents; counts reflect participation, not population size.</t>
  </si>
  <si>
    <t>(Blank)</t>
  </si>
  <si>
    <t>How often eligible respondents use each type of food retailer.</t>
  </si>
  <si>
    <t>Source</t>
  </si>
  <si>
    <t>Box stores</t>
  </si>
  <si>
    <t>Wholesale club</t>
  </si>
  <si>
    <t>Food co-op</t>
  </si>
  <si>
    <t>Farmers market</t>
  </si>
  <si>
    <t>Specialty market</t>
  </si>
  <si>
    <t>Corner store</t>
  </si>
  <si>
    <t>Dollar store</t>
  </si>
  <si>
    <t>Drug store</t>
  </si>
  <si>
    <t>Other / unclear</t>
  </si>
  <si>
    <t>Reports no barriers</t>
  </si>
  <si>
    <t>How often eligible respondents can obtain fruit and vegetables in different forms.</t>
  </si>
  <si>
    <t>Fresh fruit</t>
  </si>
  <si>
    <t>Frozen fruit</t>
  </si>
  <si>
    <t>Canned fruit</t>
  </si>
  <si>
    <t>Fresh vegetables</t>
  </si>
  <si>
    <t>Frozen vegetables</t>
  </si>
  <si>
    <t>Canned vegetables</t>
  </si>
  <si>
    <t>Ratings of fresh-food access, variety, quality, and overall experience.</t>
  </si>
  <si>
    <t>Measure</t>
  </si>
  <si>
    <t>Overall experience</t>
  </si>
  <si>
    <t>Data Quality Notes</t>
  </si>
  <si>
    <t>Issues to document before using the survey as a public report annex.</t>
  </si>
  <si>
    <t>Field / issue</t>
  </si>
  <si>
    <t>Status</t>
  </si>
  <si>
    <t>943 Yes, 9 No, 8 blank</t>
  </si>
  <si>
    <t>Applied in summary tabs</t>
  </si>
  <si>
    <t>Blank columns D:F</t>
  </si>
  <si>
    <t>Question, Answer Choice, and Answer contain no data</t>
  </si>
  <si>
    <t>Not altered in Master Data</t>
  </si>
  <si>
    <t>46 distinct raw responses, including spelling variants and detailed write-ins</t>
  </si>
  <si>
    <t>Grouped only in profile summary</t>
  </si>
  <si>
    <t>Five standard bands plus six unclear/write-in responses</t>
  </si>
  <si>
    <t>Applied in access summary</t>
  </si>
  <si>
    <t>Transportation</t>
  </si>
  <si>
    <t>The raw value Never contains leading whitespace</t>
  </si>
  <si>
    <t>Handled in summary</t>
  </si>
  <si>
    <t>Boolean fields</t>
  </si>
  <si>
    <t>Assistance and no-barriers fields contain 0/1 or TRUE/FALSE</t>
  </si>
  <si>
    <t>Needs survey-owner confirmation</t>
  </si>
  <si>
    <t>244 eligible respondents supplied comments</t>
  </si>
  <si>
    <t>Confidentiality review required</t>
  </si>
  <si>
    <t>Representativeness</t>
  </si>
  <si>
    <t>Survey distribution may not match the area population</t>
  </si>
  <si>
    <t>Report-language caution</t>
  </si>
  <si>
    <t>Missingness</t>
  </si>
  <si>
    <t>Most core fields are complete for all 943 eligible respondents</t>
  </si>
  <si>
    <t>Monitored by live formulas</t>
  </si>
  <si>
    <t>Reporting Assistance (K = 0)</t>
  </si>
  <si>
    <t>Reporting Assistance Count</t>
  </si>
  <si>
    <t>Reporting Assistance subset</t>
  </si>
  <si>
    <t>Defined by eligible records with Master Data column K = 0 (592 respondents)</t>
  </si>
  <si>
    <t>Applied across summary tabs</t>
  </si>
  <si>
    <t>Survey Scope</t>
  </si>
  <si>
    <t>Total Count</t>
  </si>
  <si>
    <t>Total Percent</t>
  </si>
  <si>
    <t>Reporting Assistance Percent</t>
  </si>
  <si>
    <t>Household Size</t>
  </si>
  <si>
    <t>ZIP Code</t>
  </si>
  <si>
    <t>Total Often Count</t>
  </si>
  <si>
    <t>Total Sometimes Count</t>
  </si>
  <si>
    <t>Total Never Count</t>
  </si>
  <si>
    <t>Total Often Percent</t>
  </si>
  <si>
    <t>Total Sometimes Percent</t>
  </si>
  <si>
    <t>Total Never Percent</t>
  </si>
  <si>
    <t>Total Uses at Least Sometimes Percent</t>
  </si>
  <si>
    <t>Reporting Assistance Often Count</t>
  </si>
  <si>
    <t>Reporting Assistance Often Percent</t>
  </si>
  <si>
    <t>Reporting Assistance Sometimes Count</t>
  </si>
  <si>
    <t>Reporting Assistance Sometimes Percent</t>
  </si>
  <si>
    <t>Reporting Assistance Never Count</t>
  </si>
  <si>
    <t>Reporting Assistance Never Percent</t>
  </si>
  <si>
    <t>Reporting Assistance Uses at Least Sometimes Count</t>
  </si>
  <si>
    <t>Reporting Assistance Uses at Least Sometimes Percent</t>
  </si>
  <si>
    <t>Transportation Challenge</t>
  </si>
  <si>
    <t>Barrier Indicator</t>
  </si>
  <si>
    <t>Food Type</t>
  </si>
  <si>
    <t>Total Excellent Count</t>
  </si>
  <si>
    <t>Total Good Count</t>
  </si>
  <si>
    <t>Total Okay Count</t>
  </si>
  <si>
    <t>Total Poor Count</t>
  </si>
  <si>
    <t>Total Very Poor Count</t>
  </si>
  <si>
    <t>Total Poor / Very Poor Percent</t>
  </si>
  <si>
    <t>Reporting Assistance Excellent Count</t>
  </si>
  <si>
    <t>Reporting Assistance Excellent Percent</t>
  </si>
  <si>
    <t>Reporting Assistance Good Count</t>
  </si>
  <si>
    <t>Reporting Assistance Good Percent</t>
  </si>
  <si>
    <t>Reporting Assistance Okay Count</t>
  </si>
  <si>
    <t>Reporting Assistance Okay Percent</t>
  </si>
  <si>
    <t>Reporting Assistance Poor Count</t>
  </si>
  <si>
    <t>Reporting Assistance Poor Percent</t>
  </si>
  <si>
    <t>Reporting Assistance Very Poor Count</t>
  </si>
  <si>
    <t>Reporting Assistance Very Poor Percent</t>
  </si>
  <si>
    <t>Ease of Getting Fresh Food</t>
  </si>
  <si>
    <t>Notes</t>
  </si>
  <si>
    <t>Reports barriers</t>
  </si>
  <si>
    <t>Travel distance, transportation difficulty, and reported barriers.</t>
  </si>
  <si>
    <t>Interpretation note: percentages describe survey respondents and should not be presented as population prevalence.</t>
  </si>
  <si>
    <t>Start with Respondent Profile and Geography to understand who participated. Then use Shopping Sources, Access &amp; Barriers, Food Availability, and Experience Ratings for report findings. Community Comments contains verbatim eligible responses. Data Quality Notes documents data limitations.</t>
  </si>
  <si>
    <t>RESPONSE SUMMARY</t>
  </si>
  <si>
    <t>Total Responses</t>
  </si>
  <si>
    <t>% of Overall</t>
  </si>
  <si>
    <t>Responses w/ Assistance</t>
  </si>
  <si>
    <t>% Using Assistance</t>
  </si>
  <si>
    <t>Rural Counties (Combined)</t>
  </si>
  <si>
    <t>PRODUCE CHOICES (% Often)</t>
  </si>
  <si>
    <t>Fresh Fruit (All)</t>
  </si>
  <si>
    <t>Fresh Fruit (Assist)</t>
  </si>
  <si>
    <t>Frozen Fruit (All)</t>
  </si>
  <si>
    <t>Frozen Fruit (Assist)</t>
  </si>
  <si>
    <t>Canned Fruit (All)</t>
  </si>
  <si>
    <t>Canned Fruit (Assist)</t>
  </si>
  <si>
    <t>Fresh Veg (All)</t>
  </si>
  <si>
    <t>Fresh Veg (Assist)</t>
  </si>
  <si>
    <t>Frozen Veg (All)</t>
  </si>
  <si>
    <t>Frozen Veg (Assist)</t>
  </si>
  <si>
    <t>Canned Veg (All)</t>
  </si>
  <si>
    <t>Canned Veg (Assist)</t>
  </si>
  <si>
    <t>STORE USAGE (% Often)</t>
  </si>
  <si>
    <t>Supermarket (All)</t>
  </si>
  <si>
    <t>Supermarket (Assist)</t>
  </si>
  <si>
    <t>Box Stores (All)</t>
  </si>
  <si>
    <t>Box Stores (Assist)</t>
  </si>
  <si>
    <t>Dollar Store (All)</t>
  </si>
  <si>
    <t>Dollar Store (Assist)</t>
  </si>
  <si>
    <t>Corner Store (All)</t>
  </si>
  <si>
    <t>Corner Store (Assist)</t>
  </si>
  <si>
    <t>Drug Store (All)</t>
  </si>
  <si>
    <t>Drug Store (Assist)</t>
  </si>
  <si>
    <t>Farmers Market (All)</t>
  </si>
  <si>
    <t>Farmers Market (Assist)</t>
  </si>
  <si>
    <t>Wholesale Club (All)</t>
  </si>
  <si>
    <t>Wholesale Club (Assist)</t>
  </si>
  <si>
    <t>Food Co-op (All)</t>
  </si>
  <si>
    <t>Food Co-op (Assist)</t>
  </si>
  <si>
    <t>Specialty Market (All)</t>
  </si>
  <si>
    <t>Specialty Market (Assist)</t>
  </si>
  <si>
    <t>Most Used Store (All)</t>
  </si>
  <si>
    <t>TRANSPORTATION METHODS</t>
  </si>
  <si>
    <t>Personal Vehicle (All)</t>
  </si>
  <si>
    <t>Personal Vehicle (Assist)</t>
  </si>
  <si>
    <t>Walk (All)</t>
  </si>
  <si>
    <t>Walk (Assist)</t>
  </si>
  <si>
    <t>Public Transit (All)</t>
  </si>
  <si>
    <t>Public Transit (Assist)</t>
  </si>
  <si>
    <t>Rides from Friends/Family (All)</t>
  </si>
  <si>
    <t>Rides from Friends/Family  (Assist)</t>
  </si>
  <si>
    <t>Taxi/Uber (All)</t>
  </si>
  <si>
    <t>Taxi/Uber  (Assist)</t>
  </si>
  <si>
    <t>Delivery Service (All)</t>
  </si>
  <si>
    <t>Delivery Service (Assist)</t>
  </si>
  <si>
    <t>Biking (All)</t>
  </si>
  <si>
    <t>Biking (Assist)</t>
  </si>
  <si>
    <t>Wheelchair (All)</t>
  </si>
  <si>
    <t>Wheelchair (Assist)</t>
  </si>
  <si>
    <t>Other (All)</t>
  </si>
  <si>
    <t>Other (Assist)</t>
  </si>
  <si>
    <t>Most Used Transport (All)</t>
  </si>
  <si>
    <t>Public Transit</t>
  </si>
  <si>
    <t>Walk</t>
  </si>
  <si>
    <t>Personal Vehicle</t>
  </si>
  <si>
    <t>TRANSPORTATION CHALLENGES</t>
  </si>
  <si>
    <t>Never (All)</t>
  </si>
  <si>
    <t>Never (Assist)</t>
  </si>
  <si>
    <t>Rarely (All)</t>
  </si>
  <si>
    <t>Rarely (Assist)</t>
  </si>
  <si>
    <t>Sometimes (All)</t>
  </si>
  <si>
    <t>Sometimes (Assist)</t>
  </si>
  <si>
    <t>Often (All)</t>
  </si>
  <si>
    <t>Often (Assist)</t>
  </si>
  <si>
    <t>Always (All)</t>
  </si>
  <si>
    <t>Always (Assist)</t>
  </si>
  <si>
    <t>DISTANCE TO GROCERY STORE</t>
  </si>
  <si>
    <t>&lt;1 Mile (All)</t>
  </si>
  <si>
    <t>&lt;1 Mile (Assist)</t>
  </si>
  <si>
    <t>1-3 Miles (All)</t>
  </si>
  <si>
    <t>1-3 Miles (Assist)</t>
  </si>
  <si>
    <t>4-6 Miles (All)</t>
  </si>
  <si>
    <t>4-6 Miles (Assist)</t>
  </si>
  <si>
    <t>7-10 Miles (All)</t>
  </si>
  <si>
    <t>7-10 Miles (Assist)</t>
  </si>
  <si>
    <t>10+ Miles (All)</t>
  </si>
  <si>
    <t>10+ Miles (Assist)</t>
  </si>
  <si>
    <t>KEY SHOPPING TRENDS BY NEIGHBORHOOD</t>
  </si>
  <si>
    <t>Total Respondents</t>
  </si>
  <si>
    <t>Respondents w/ Assist</t>
  </si>
  <si>
    <t>% Fresh Produce Often (All)</t>
  </si>
  <si>
    <t>% Fresh Produce Often (Assist)</t>
  </si>
  <si>
    <t>% Public Transit Use (All)</t>
  </si>
  <si>
    <t>% Public Transit Use (Assist)</t>
  </si>
  <si>
    <t>% Often/Always Challenges (All)</t>
  </si>
  <si>
    <t>% Often/Always Challenges (Assist)</t>
  </si>
  <si>
    <t>OVERALL EXPERIENCE (% of Respondents)</t>
  </si>
  <si>
    <t>Excellent (All)</t>
  </si>
  <si>
    <t>Excellent (Assist)</t>
  </si>
  <si>
    <t>Good (All)</t>
  </si>
  <si>
    <t>Good (Assist)</t>
  </si>
  <si>
    <t>Okay (All)</t>
  </si>
  <si>
    <t>Okay (Assist)</t>
  </si>
  <si>
    <t>Poor (All)</t>
  </si>
  <si>
    <t>Poor (Assist)</t>
  </si>
  <si>
    <t>Very Poor (All)</t>
  </si>
  <si>
    <t>Very Poor (Assist)</t>
  </si>
  <si>
    <t>OVERALL VARIETY (% of Respondents)</t>
  </si>
  <si>
    <t>EASE OF FRESH FOOD ACCESS (% of Respondents)</t>
  </si>
  <si>
    <t>Always Easy (All)</t>
  </si>
  <si>
    <t>Always Easy (Assist)</t>
  </si>
  <si>
    <t>Usually Easy (All)</t>
  </si>
  <si>
    <t>Usually Easy (Assist)</t>
  </si>
  <si>
    <t>Sometimes Easy (All)</t>
  </si>
  <si>
    <t>Sometimes Easy (Assist)</t>
  </si>
  <si>
    <t>Rarely Easy (All)</t>
  </si>
  <si>
    <t>Rarely Easy (Assist)</t>
  </si>
  <si>
    <t>Never Easy (All)</t>
  </si>
  <si>
    <t>Never Easy (Assist)</t>
  </si>
  <si>
    <t>OVERALL QUALITY (% of Respondents)</t>
  </si>
  <si>
    <t>SEATS Food Access Survey Annex</t>
  </si>
  <si>
    <t>SEATS Respondent Profile</t>
  </si>
  <si>
    <t>SEATS Geographic Distribution</t>
  </si>
  <si>
    <t>SEATS Food Shopping Sources</t>
  </si>
  <si>
    <t>SEATS Access &amp; Barriers</t>
  </si>
  <si>
    <t>SEATS Fruit and Veg Purchasing</t>
  </si>
  <si>
    <t>SEATS Experience Ratings</t>
  </si>
  <si>
    <t>SEATS SHOPPING HABITS BY NEIGHBORHOOD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</si>
</sst>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b/>
      <sz val="11"/>
      <color theme="1"/>
      <name val="Aptos Narrow"/>
      <family val="2"/>
      <scheme val="minor"/>
    </font>
    <font>
      <b/>
      <sz val="11"/>
      <color rgb="FFFFFFFF"/>
      <name val="Aptos Narrow"/>
      <family val="2"/>
      <scheme val="minor"/>
    </font>
    <font>
      <i/>
      <sz val="11"/>
      <color theme="1"/>
      <name val="Aptos Narrow"/>
      <family val="2"/>
      <scheme val="minor"/>
    </font>
    <font>
      <b/>
      <sz val="18"/>
      <color rgb="FFFFFFFF"/>
      <name val="Aptos"/>
      <family val="2"/>
    </font>
    <font>
      <b/>
      <sz val="11"/>
      <color rgb="FF1F2933"/>
      <name val="Aptos"/>
      <family val="2"/>
    </font>
    <font>
      <i/>
      <sz val="11"/>
      <color rgb="FF1F2933"/>
      <name val="Aptos"/>
      <family val="2"/>
    </font>
    <font>
      <sz val="11"/>
      <color rgb="FF1F2933"/>
      <name val="Aptos"/>
      <family val="2"/>
    </font>
    <font>
      <b/>
      <sz val="11"/>
      <color rgb="FFFFFFFF"/>
      <name val="Aptos"/>
      <family val="2"/>
    </font>
    <font>
      <b/>
      <sz val="18"/>
      <color theme="0"/>
      <name val="Aptos"/>
      <family val="2"/>
    </font>
  </fonts>
  <fills count="22">
    <fill>
      <patternFill patternType="none"/>
    </fill>
    <fill>
      <patternFill patternType="gray125"/>
    </fill>
    <fill>
      <patternFill patternType="solid">
        <fgColor rgb="FF173F5F"/>
        <bgColor indexed="64"/>
      </patternFill>
    </fill>
    <fill>
      <patternFill patternType="solid">
        <fgColor rgb="FFDCE8EF"/>
        <bgColor indexed="64"/>
      </patternFill>
    </fill>
    <fill>
      <patternFill patternType="solid">
        <fgColor rgb="FFFFF3CD"/>
        <bgColor indexed="64"/>
      </patternFill>
    </fill>
    <fill>
      <patternFill patternType="solid">
        <fgColor rgb="FFFFFFFF"/>
        <bgColor indexed="64"/>
      </patternFill>
    </fill>
    <fill>
      <patternFill patternType="solid">
        <fgColor rgb="FFF5F8FA"/>
        <bgColor indexed="64"/>
      </patternFill>
    </fill>
    <fill>
      <patternFill patternType="solid">
        <fgColor rgb="FF2A9D8F"/>
        <bgColor indexed="64"/>
      </patternFill>
    </fill>
    <fill>
      <patternFill patternType="solid">
        <fgColor rgb="FFEAF4F1"/>
        <bgColor indexed="64"/>
      </patternFill>
    </fill>
    <fill>
      <patternFill patternType="solid">
        <fgColor rgb="FF4472C4"/>
        <bgColor indexed="64"/>
      </patternFill>
    </fill>
    <fill>
      <patternFill patternType="solid">
        <fgColor rgb="FFD6DCE5"/>
        <bgColor indexed="64"/>
      </patternFill>
    </fill>
    <fill>
      <patternFill patternType="solid">
        <fgColor rgb="FFE2EFDA"/>
        <bgColor indexed="64"/>
      </patternFill>
    </fill>
    <fill>
      <patternFill patternType="solid">
        <fgColor rgb="FF70AD47"/>
        <bgColor indexed="64"/>
      </patternFill>
    </fill>
    <fill>
      <patternFill patternType="solid">
        <fgColor rgb="FFC6E0B4"/>
        <bgColor indexed="64"/>
      </patternFill>
    </fill>
    <fill>
      <patternFill patternType="solid">
        <fgColor rgb="FF7030A0"/>
        <bgColor indexed="64"/>
      </patternFill>
    </fill>
    <fill>
      <patternFill patternType="solid">
        <fgColor rgb="FFE2D0F0"/>
        <bgColor indexed="64"/>
      </patternFill>
    </fill>
    <fill>
      <patternFill patternType="solid">
        <fgColor rgb="FFED7D31"/>
        <bgColor indexed="64"/>
      </patternFill>
    </fill>
    <fill>
      <patternFill patternType="solid">
        <fgColor rgb="FFFCE4D6"/>
        <bgColor indexed="64"/>
      </patternFill>
    </fill>
    <fill>
      <patternFill patternType="solid">
        <fgColor rgb="FFBF8F00"/>
        <bgColor indexed="64"/>
      </patternFill>
    </fill>
    <fill>
      <patternFill patternType="solid">
        <fgColor rgb="FFFFF2CC"/>
        <bgColor indexed="64"/>
      </patternFill>
    </fill>
    <fill>
      <patternFill patternType="solid">
        <fgColor rgb="FF375623"/>
        <bgColor indexed="64"/>
      </patternFill>
    </fill>
    <fill>
      <patternFill patternType="solid">
        <fgColor rgb="FF20376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5">
    <xf numFmtId="0" fontId="0" fillId="0" borderId="0" xfId="0"/>
    <xf numFmtId="0" fontId="4" fillId="2" borderId="0" xfId="0" applyFont="1" applyFill="1"/>
    <xf numFmtId="0" fontId="6" fillId="0" borderId="0" xfId="0" applyFont="1"/>
    <xf numFmtId="0" fontId="7" fillId="0" borderId="0" xfId="0" applyFont="1"/>
    <xf numFmtId="0" fontId="7" fillId="0" borderId="0" xfId="0" applyFont="1" applyAlignment="1">
      <alignment vertical="top" wrapText="1"/>
    </xf>
    <xf numFmtId="0" fontId="5" fillId="4" borderId="0" xfId="0" applyFont="1" applyFill="1" applyAlignment="1">
      <alignment wrapText="1"/>
    </xf>
    <xf numFmtId="0" fontId="7" fillId="5" borderId="0" xfId="0" applyFont="1" applyFill="1"/>
    <xf numFmtId="0" fontId="7" fillId="6" borderId="0" xfId="0" applyFont="1" applyFill="1"/>
    <xf numFmtId="0" fontId="7" fillId="5" borderId="0" xfId="0" applyFont="1" applyFill="1" applyAlignment="1">
      <alignment horizontal="left"/>
    </xf>
    <xf numFmtId="164" fontId="7" fillId="5" borderId="0" xfId="0" applyNumberFormat="1" applyFont="1" applyFill="1" applyAlignment="1">
      <alignment horizontal="right"/>
    </xf>
    <xf numFmtId="0" fontId="7" fillId="6" borderId="0" xfId="0" applyFont="1" applyFill="1" applyAlignment="1">
      <alignment horizontal="left"/>
    </xf>
    <xf numFmtId="164" fontId="7" fillId="6" borderId="0" xfId="0" applyNumberFormat="1" applyFont="1" applyFill="1" applyAlignment="1">
      <alignment horizontal="right"/>
    </xf>
    <xf numFmtId="49" fontId="7" fillId="5" borderId="0" xfId="0" applyNumberFormat="1" applyFont="1" applyFill="1" applyAlignment="1">
      <alignment horizontal="left"/>
    </xf>
    <xf numFmtId="49" fontId="7" fillId="6" borderId="0" xfId="0" applyNumberFormat="1" applyFont="1" applyFill="1" applyAlignment="1">
      <alignment horizontal="left"/>
    </xf>
    <xf numFmtId="3" fontId="7" fillId="5" borderId="0" xfId="0" applyNumberFormat="1" applyFont="1" applyFill="1" applyAlignment="1">
      <alignment horizontal="right"/>
    </xf>
    <xf numFmtId="3" fontId="7" fillId="6" borderId="0" xfId="0" applyNumberFormat="1" applyFont="1" applyFill="1" applyAlignment="1">
      <alignment horizontal="right"/>
    </xf>
    <xf numFmtId="164" fontId="7" fillId="0" borderId="0" xfId="0" applyNumberFormat="1" applyFont="1"/>
    <xf numFmtId="0" fontId="6" fillId="0" borderId="0" xfId="0" applyFont="1" applyAlignment="1">
      <alignment wrapText="1"/>
    </xf>
    <xf numFmtId="0" fontId="7" fillId="5" borderId="0" xfId="0" applyFont="1" applyFill="1" applyAlignment="1">
      <alignment wrapText="1"/>
    </xf>
    <xf numFmtId="0" fontId="7" fillId="6" borderId="0" xfId="0" applyFont="1" applyFill="1" applyAlignment="1">
      <alignment wrapText="1"/>
    </xf>
    <xf numFmtId="0" fontId="7" fillId="8" borderId="0" xfId="0" applyFont="1" applyFill="1"/>
    <xf numFmtId="164" fontId="0" fillId="8" borderId="0" xfId="0" applyNumberFormat="1" applyFill="1"/>
    <xf numFmtId="0" fontId="0" fillId="8" borderId="0" xfId="0" applyFill="1"/>
    <xf numFmtId="164" fontId="7" fillId="8" borderId="0" xfId="0" applyNumberFormat="1" applyFont="1" applyFill="1"/>
    <xf numFmtId="0" fontId="0" fillId="8" borderId="0" xfId="0" applyFill="1" applyAlignment="1">
      <alignment wrapText="1"/>
    </xf>
    <xf numFmtId="0" fontId="8" fillId="7" borderId="0" xfId="0" applyFont="1" applyFill="1" applyAlignment="1">
      <alignment horizontal="center" vertical="center" wrapText="1"/>
    </xf>
    <xf numFmtId="0" fontId="5" fillId="3" borderId="0" xfId="0" applyFont="1" applyFill="1" applyAlignment="1">
      <alignment horizontal="center" vertical="center" wrapText="1"/>
    </xf>
    <xf numFmtId="0" fontId="2" fillId="7" borderId="0" xfId="0" applyFont="1" applyFill="1" applyAlignment="1">
      <alignment horizontal="center" vertical="center" wrapText="1"/>
    </xf>
    <xf numFmtId="0" fontId="5" fillId="3" borderId="0" xfId="0" applyFont="1" applyFill="1" applyAlignment="1">
      <alignment vertical="center"/>
    </xf>
    <xf numFmtId="0" fontId="9" fillId="2" borderId="0" xfId="0" applyFont="1" applyFill="1"/>
    <xf numFmtId="0" fontId="1" fillId="10"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4" fillId="2" borderId="0" xfId="0" applyFont="1" applyFill="1" applyAlignment="1">
      <alignment vertical="center"/>
    </xf>
    <xf numFmtId="0" fontId="2" fillId="9" borderId="0" xfId="0" applyFont="1" applyFill="1" applyAlignment="1">
      <alignment vertical="center"/>
    </xf>
    <xf numFmtId="0" fontId="1" fillId="10" borderId="0" xfId="0" applyFont="1" applyFill="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9" fontId="0" fillId="0" borderId="0" xfId="0" applyNumberFormat="1" applyAlignment="1">
      <alignment horizontal="center" vertical="center"/>
    </xf>
    <xf numFmtId="0" fontId="3" fillId="11" borderId="0" xfId="0" applyFont="1" applyFill="1" applyAlignment="1">
      <alignment horizontal="left" vertical="center"/>
    </xf>
    <xf numFmtId="9" fontId="3" fillId="11" borderId="0" xfId="0" applyNumberFormat="1" applyFont="1" applyFill="1" applyAlignment="1">
      <alignment horizontal="center" vertical="center"/>
    </xf>
    <xf numFmtId="0" fontId="2" fillId="12" borderId="0" xfId="0" applyFont="1" applyFill="1" applyAlignment="1">
      <alignment horizontal="left" vertical="center"/>
    </xf>
    <xf numFmtId="0" fontId="2" fillId="12" borderId="0" xfId="0" applyFont="1" applyFill="1" applyAlignment="1">
      <alignment horizontal="center" vertical="center"/>
    </xf>
    <xf numFmtId="0" fontId="1" fillId="13" borderId="0" xfId="0" applyFont="1" applyFill="1" applyAlignment="1">
      <alignment horizontal="left" vertical="center"/>
    </xf>
    <xf numFmtId="0" fontId="2" fillId="14" borderId="0" xfId="0" applyFont="1" applyFill="1" applyAlignment="1">
      <alignment horizontal="left" vertical="center"/>
    </xf>
    <xf numFmtId="0" fontId="2" fillId="14" borderId="0" xfId="0" applyFont="1" applyFill="1" applyAlignment="1">
      <alignment horizontal="center" vertical="center"/>
    </xf>
    <xf numFmtId="0" fontId="1" fillId="15" borderId="0" xfId="0" applyFont="1" applyFill="1" applyAlignment="1">
      <alignment horizontal="left" vertical="center"/>
    </xf>
    <xf numFmtId="0" fontId="1" fillId="15" borderId="0" xfId="0" applyFont="1" applyFill="1" applyAlignment="1">
      <alignment horizontal="center" vertical="center"/>
    </xf>
    <xf numFmtId="0" fontId="2" fillId="16" borderId="0" xfId="0" applyFont="1" applyFill="1" applyAlignment="1">
      <alignment horizontal="left" vertical="center"/>
    </xf>
    <xf numFmtId="0" fontId="2" fillId="16" borderId="0" xfId="0" applyFont="1" applyFill="1" applyAlignment="1">
      <alignment horizontal="center" vertical="center"/>
    </xf>
    <xf numFmtId="0" fontId="1" fillId="17" borderId="0" xfId="0" applyFont="1" applyFill="1" applyAlignment="1">
      <alignment horizontal="left" vertical="center"/>
    </xf>
    <xf numFmtId="0" fontId="1" fillId="17" borderId="0" xfId="0" applyFont="1" applyFill="1" applyAlignment="1">
      <alignment horizontal="center" vertical="center"/>
    </xf>
    <xf numFmtId="0" fontId="2" fillId="18" borderId="0" xfId="0" applyFont="1" applyFill="1" applyAlignment="1">
      <alignment horizontal="left" vertical="center"/>
    </xf>
    <xf numFmtId="0" fontId="2" fillId="18" borderId="0" xfId="0" applyFont="1" applyFill="1" applyAlignment="1">
      <alignment horizontal="center" vertical="center"/>
    </xf>
    <xf numFmtId="0" fontId="1" fillId="19" borderId="0" xfId="0" applyFont="1" applyFill="1" applyAlignment="1">
      <alignment horizontal="left" vertical="center"/>
    </xf>
    <xf numFmtId="0" fontId="2" fillId="20" borderId="0" xfId="0" applyFont="1" applyFill="1" applyAlignment="1">
      <alignment horizontal="left" vertical="center"/>
    </xf>
    <xf numFmtId="0" fontId="2" fillId="20" borderId="0" xfId="0" applyFont="1" applyFill="1" applyAlignment="1">
      <alignment horizontal="center" vertical="center"/>
    </xf>
    <xf numFmtId="0" fontId="2" fillId="21" borderId="0" xfId="0" applyFont="1" applyFill="1" applyAlignment="1">
      <alignment vertical="center"/>
    </xf>
    <xf numFmtId="0" fontId="2" fillId="9" borderId="1" xfId="0" applyFont="1" applyFill="1" applyBorder="1" applyAlignment="1">
      <alignment vertical="center"/>
    </xf>
    <xf numFmtId="0" fontId="1" fillId="10" borderId="1" xfId="0" applyFont="1" applyFill="1" applyBorder="1" applyAlignment="1">
      <alignment vertical="center"/>
    </xf>
    <xf numFmtId="0" fontId="0" fillId="0" borderId="1" xfId="0" applyBorder="1" applyAlignment="1">
      <alignment vertical="center"/>
    </xf>
    <xf numFmtId="0" fontId="0" fillId="0" borderId="0" xfId="0" applyAlignment="1">
      <alignment horizontal="center" vertical="center" wrapText="1"/>
    </xf>
    <xf numFmtId="0" fontId="1" fillId="10" borderId="0" xfId="0" applyFont="1" applyFill="1" applyAlignment="1">
      <alignment horizontal="center" vertical="center" wrapText="1"/>
    </xf>
    <xf numFmtId="1" fontId="0" fillId="0" borderId="0" xfId="0" applyNumberFormat="1" applyAlignment="1">
      <alignment horizontal="center" vertical="center" wrapText="1"/>
    </xf>
    <xf numFmtId="9" fontId="0" fillId="0" borderId="0" xfId="0" applyNumberFormat="1" applyAlignment="1">
      <alignment horizontal="center" vertical="center" wrapText="1"/>
    </xf>
    <xf numFmtId="1" fontId="3" fillId="11" borderId="0" xfId="0" applyNumberFormat="1" applyFont="1" applyFill="1" applyAlignment="1">
      <alignment horizontal="center" vertical="center" wrapText="1"/>
    </xf>
    <xf numFmtId="9" fontId="3" fillId="11" borderId="0" xfId="0" applyNumberFormat="1" applyFont="1" applyFill="1" applyAlignment="1">
      <alignment horizontal="center" vertical="center" wrapText="1"/>
    </xf>
    <xf numFmtId="0" fontId="1" fillId="13" borderId="0" xfId="0" applyFont="1" applyFill="1" applyAlignment="1">
      <alignment horizontal="center" vertical="center" wrapText="1"/>
    </xf>
    <xf numFmtId="0" fontId="1" fillId="15" borderId="0" xfId="0" applyFont="1" applyFill="1" applyAlignment="1">
      <alignment horizontal="center" vertical="center" wrapText="1"/>
    </xf>
    <xf numFmtId="0" fontId="1" fillId="17" borderId="0" xfId="0" applyFont="1" applyFill="1" applyAlignment="1">
      <alignment horizontal="center" vertical="center" wrapText="1"/>
    </xf>
    <xf numFmtId="0" fontId="1" fillId="19" borderId="0" xfId="0" applyFont="1" applyFill="1" applyAlignment="1">
      <alignment horizontal="center" vertical="center" wrapText="1"/>
    </xf>
    <xf numFmtId="0" fontId="1" fillId="10" borderId="1" xfId="0" applyFont="1" applyFill="1" applyBorder="1" applyAlignment="1">
      <alignment horizontal="center" vertical="center" wrapText="1"/>
    </xf>
    <xf numFmtId="0" fontId="1" fillId="10" borderId="2" xfId="0" applyFont="1" applyFill="1" applyBorder="1" applyAlignment="1">
      <alignment horizontal="center" vertical="center" wrapText="1"/>
    </xf>
    <xf numFmtId="9" fontId="0" fillId="0" borderId="1" xfId="0" applyNumberFormat="1" applyBorder="1" applyAlignment="1">
      <alignment horizontal="center" vertical="center" wrapText="1"/>
    </xf>
    <xf numFmtId="9" fontId="0" fillId="0" borderId="2" xfId="0" applyNumberFormat="1" applyBorder="1" applyAlignment="1">
      <alignment horizontal="center" vertical="center" wrapText="1"/>
    </xf>
  </cellXfs>
  <cellStyles count="1">
    <cellStyle name="Normal" xfId="0" builtinId="0"/>
  </cellStyles>
  <dxfs count="3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Eligible respondents by neighborhood</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'3 Geography'!$C$4</c:f>
              <c:strCache>
                <c:ptCount val="1"/>
                <c:pt idx="0">
                  <c:v>Total Percent</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Geography'!$A$5:$A$15</c:f>
              <c:strCache>
                <c:ptCount val="11"/>
                <c:pt idx="0">
                  <c:v>Northside</c:v>
                </c:pt>
                <c:pt idx="1">
                  <c:v>Downtown/Stockade</c:v>
                </c:pt>
                <c:pt idx="2">
                  <c:v>Hamilton Hill/Vale</c:v>
                </c:pt>
                <c:pt idx="3">
                  <c:v>Mont Pleasant</c:v>
                </c:pt>
                <c:pt idx="4">
                  <c:v>Niskayuna</c:v>
                </c:pt>
                <c:pt idx="5">
                  <c:v>Woodlawn</c:v>
                </c:pt>
                <c:pt idx="6">
                  <c:v>Scotia/Glenville</c:v>
                </c:pt>
                <c:pt idx="7">
                  <c:v>Rotterdam/Bellevue</c:v>
                </c:pt>
                <c:pt idx="8">
                  <c:v>Delanson</c:v>
                </c:pt>
                <c:pt idx="9">
                  <c:v>Duanesburg/Princetown</c:v>
                </c:pt>
                <c:pt idx="10">
                  <c:v>Pattersonville</c:v>
                </c:pt>
              </c:strCache>
            </c:strRef>
          </c:cat>
          <c:val>
            <c:numRef>
              <c:f>'3 Geography'!$C$5:$C$15</c:f>
              <c:numCache>
                <c:formatCode>0.0%</c:formatCode>
                <c:ptCount val="11"/>
                <c:pt idx="0">
                  <c:v>0.14846235418875928</c:v>
                </c:pt>
                <c:pt idx="1">
                  <c:v>0.14634146341463414</c:v>
                </c:pt>
                <c:pt idx="2">
                  <c:v>0.14103923647932132</c:v>
                </c:pt>
                <c:pt idx="3">
                  <c:v>0.13467656415694593</c:v>
                </c:pt>
                <c:pt idx="4">
                  <c:v>0.13467656415694593</c:v>
                </c:pt>
                <c:pt idx="5">
                  <c:v>0.10180275715800637</c:v>
                </c:pt>
                <c:pt idx="6">
                  <c:v>9.1198303287380697E-2</c:v>
                </c:pt>
                <c:pt idx="7">
                  <c:v>8.2714740190880168E-2</c:v>
                </c:pt>
                <c:pt idx="8">
                  <c:v>7.423117709437964E-3</c:v>
                </c:pt>
                <c:pt idx="9">
                  <c:v>6.3626723223753979E-3</c:v>
                </c:pt>
                <c:pt idx="10">
                  <c:v>2.1208907741251328E-3</c:v>
                </c:pt>
              </c:numCache>
            </c:numRef>
          </c:val>
          <c:extLst>
            <c:ext xmlns:c16="http://schemas.microsoft.com/office/drawing/2014/chart" uri="{C3380CC4-5D6E-409C-BE32-E72D297353CC}">
              <c16:uniqueId val="{00000000-421A-470B-9353-2F466DA6030C}"/>
            </c:ext>
          </c:extLst>
        </c:ser>
        <c:dLbls>
          <c:showLegendKey val="0"/>
          <c:showVal val="0"/>
          <c:showCatName val="0"/>
          <c:showSerName val="0"/>
          <c:showPercent val="0"/>
          <c:showBubbleSize val="0"/>
        </c:dLbls>
        <c:gapWidth val="182"/>
        <c:axId val="55608111"/>
        <c:axId val="90836752"/>
      </c:barChart>
      <c:catAx>
        <c:axId val="5560811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836752"/>
        <c:crosses val="autoZero"/>
        <c:auto val="1"/>
        <c:lblAlgn val="ctr"/>
        <c:lblOffset val="100"/>
        <c:noMultiLvlLbl val="0"/>
      </c:catAx>
      <c:valAx>
        <c:axId val="90836752"/>
        <c:scaling>
          <c:orientation val="minMax"/>
          <c:max val="1"/>
          <c:min val="0"/>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608111"/>
        <c:crosses val="autoZero"/>
        <c:crossBetween val="between"/>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Use at least sometimes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'4 Shopping Sources'!$H$4</c:f>
              <c:strCache>
                <c:ptCount val="1"/>
                <c:pt idx="0">
                  <c:v>Total Uses at Least Sometimes Percent</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Shopping Sources'!$A$5:$A$13</c:f>
              <c:strCache>
                <c:ptCount val="9"/>
                <c:pt idx="0">
                  <c:v>Supermarket</c:v>
                </c:pt>
                <c:pt idx="1">
                  <c:v>Box stores</c:v>
                </c:pt>
                <c:pt idx="2">
                  <c:v>Wholesale club</c:v>
                </c:pt>
                <c:pt idx="3">
                  <c:v>Food co-op</c:v>
                </c:pt>
                <c:pt idx="4">
                  <c:v>Farmers market</c:v>
                </c:pt>
                <c:pt idx="5">
                  <c:v>Specialty market</c:v>
                </c:pt>
                <c:pt idx="6">
                  <c:v>Corner store</c:v>
                </c:pt>
                <c:pt idx="7">
                  <c:v>Dollar store</c:v>
                </c:pt>
                <c:pt idx="8">
                  <c:v>Drug store</c:v>
                </c:pt>
              </c:strCache>
            </c:strRef>
          </c:cat>
          <c:val>
            <c:numRef>
              <c:f>'4 Shopping Sources'!$H$5:$H$13</c:f>
              <c:numCache>
                <c:formatCode>0.0%</c:formatCode>
                <c:ptCount val="9"/>
                <c:pt idx="0">
                  <c:v>0.9618239660657476</c:v>
                </c:pt>
                <c:pt idx="1">
                  <c:v>0.8462354188759279</c:v>
                </c:pt>
                <c:pt idx="2">
                  <c:v>0.41145281018027574</c:v>
                </c:pt>
                <c:pt idx="3">
                  <c:v>0.29268292682926828</c:v>
                </c:pt>
                <c:pt idx="4">
                  <c:v>0.61187698833510074</c:v>
                </c:pt>
                <c:pt idx="5">
                  <c:v>0.29374337221633084</c:v>
                </c:pt>
                <c:pt idx="6">
                  <c:v>0.6097560975609756</c:v>
                </c:pt>
                <c:pt idx="7">
                  <c:v>0.72004241781548251</c:v>
                </c:pt>
                <c:pt idx="8">
                  <c:v>0.56627783669141041</c:v>
                </c:pt>
              </c:numCache>
            </c:numRef>
          </c:val>
          <c:extLst>
            <c:ext xmlns:c16="http://schemas.microsoft.com/office/drawing/2014/chart" uri="{C3380CC4-5D6E-409C-BE32-E72D297353CC}">
              <c16:uniqueId val="{00000000-D5D6-4165-AB3A-5807B082DBB5}"/>
            </c:ext>
          </c:extLst>
        </c:ser>
        <c:dLbls>
          <c:showLegendKey val="0"/>
          <c:showVal val="0"/>
          <c:showCatName val="0"/>
          <c:showSerName val="0"/>
          <c:showPercent val="0"/>
          <c:showBubbleSize val="0"/>
        </c:dLbls>
        <c:gapWidth val="182"/>
        <c:axId val="44509375"/>
        <c:axId val="90787792"/>
      </c:barChart>
      <c:catAx>
        <c:axId val="445093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787792"/>
        <c:crosses val="autoZero"/>
        <c:auto val="1"/>
        <c:lblAlgn val="ctr"/>
        <c:lblOffset val="100"/>
        <c:noMultiLvlLbl val="0"/>
      </c:catAx>
      <c:valAx>
        <c:axId val="90787792"/>
        <c:scaling>
          <c:orientation val="minMax"/>
          <c:max val="1"/>
          <c:min val="0"/>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09375"/>
        <c:crosses val="autoZero"/>
        <c:crossBetween val="between"/>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Transportation challenge frequency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'5 Access &amp; Barriers'!$G$4</c:f>
              <c:strCache>
                <c:ptCount val="1"/>
                <c:pt idx="0">
                  <c:v>Transportation Challenge</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 Access &amp; Barriers'!$E$5:$E$9</c:f>
              <c:numCache>
                <c:formatCode>0.0%</c:formatCode>
                <c:ptCount val="5"/>
                <c:pt idx="0">
                  <c:v>7.2110286320254513E-2</c:v>
                </c:pt>
                <c:pt idx="1">
                  <c:v>0.28950159066808057</c:v>
                </c:pt>
                <c:pt idx="2">
                  <c:v>0.18345705196182396</c:v>
                </c:pt>
                <c:pt idx="3">
                  <c:v>5.5143160127253447E-2</c:v>
                </c:pt>
                <c:pt idx="4">
                  <c:v>2.4390243902439025E-2</c:v>
                </c:pt>
              </c:numCache>
            </c:numRef>
          </c:cat>
          <c:val>
            <c:numRef>
              <c:f>'5 Access &amp; Barriers'!$G$5:$G$9</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A5BD-469A-BB7B-907DEAC8458E}"/>
            </c:ext>
          </c:extLst>
        </c:ser>
        <c:dLbls>
          <c:showLegendKey val="0"/>
          <c:showVal val="0"/>
          <c:showCatName val="0"/>
          <c:showSerName val="0"/>
          <c:showPercent val="0"/>
          <c:showBubbleSize val="0"/>
        </c:dLbls>
        <c:gapWidth val="182"/>
        <c:axId val="44378991"/>
        <c:axId val="90789712"/>
      </c:barChart>
      <c:catAx>
        <c:axId val="44378991"/>
        <c:scaling>
          <c:orientation val="minMax"/>
        </c:scaling>
        <c:delete val="0"/>
        <c:axPos val="l"/>
        <c:numFmt formatCode="0.0%"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789712"/>
        <c:crosses val="autoZero"/>
        <c:auto val="1"/>
        <c:lblAlgn val="ctr"/>
        <c:lblOffset val="100"/>
        <c:noMultiLvlLbl val="0"/>
      </c:catAx>
      <c:valAx>
        <c:axId val="90789712"/>
        <c:scaling>
          <c:orientation val="minMax"/>
          <c:max val="1"/>
          <c:min val="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78991"/>
        <c:crosses val="autoZero"/>
        <c:crossBetween val="between"/>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Food obtained often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'6 Fruit &amp; Veg Purchasing'!$E$4</c:f>
              <c:strCache>
                <c:ptCount val="1"/>
                <c:pt idx="0">
                  <c:v>Total Often Percent</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'6 Fruit &amp; Veg Purchasing'!$A$5:$A$10</c:f>
              <c:strCache>
                <c:ptCount val="6"/>
                <c:pt idx="0">
                  <c:v>Fresh fruit</c:v>
                </c:pt>
                <c:pt idx="1">
                  <c:v>Frozen fruit</c:v>
                </c:pt>
                <c:pt idx="2">
                  <c:v>Canned fruit</c:v>
                </c:pt>
                <c:pt idx="3">
                  <c:v>Fresh vegetables</c:v>
                </c:pt>
                <c:pt idx="4">
                  <c:v>Frozen vegetables</c:v>
                </c:pt>
                <c:pt idx="5">
                  <c:v>Canned vegetables</c:v>
                </c:pt>
              </c:strCache>
            </c:strRef>
          </c:cat>
          <c:val>
            <c:numRef>
              <c:f>'6 Fruit &amp; Veg Purchasing'!$E$5:$E$10</c:f>
              <c:numCache>
                <c:formatCode>0.0%</c:formatCode>
                <c:ptCount val="6"/>
                <c:pt idx="0">
                  <c:v>0.71155885471898195</c:v>
                </c:pt>
                <c:pt idx="1">
                  <c:v>0.25768822905620359</c:v>
                </c:pt>
                <c:pt idx="2">
                  <c:v>0.15800636267232238</c:v>
                </c:pt>
                <c:pt idx="3">
                  <c:v>0.70943796394485681</c:v>
                </c:pt>
                <c:pt idx="4">
                  <c:v>0.37751855779427357</c:v>
                </c:pt>
                <c:pt idx="5">
                  <c:v>0.23223753976670203</c:v>
                </c:pt>
              </c:numCache>
            </c:numRef>
          </c:val>
          <c:extLst>
            <c:ext xmlns:c16="http://schemas.microsoft.com/office/drawing/2014/chart" uri="{C3380CC4-5D6E-409C-BE32-E72D297353CC}">
              <c16:uniqueId val="{00000000-D8C0-4000-8F13-3D3B736D15D3}"/>
            </c:ext>
          </c:extLst>
        </c:ser>
        <c:dLbls>
          <c:showLegendKey val="0"/>
          <c:showVal val="0"/>
          <c:showCatName val="0"/>
          <c:showSerName val="0"/>
          <c:showPercent val="0"/>
          <c:showBubbleSize val="0"/>
        </c:dLbls>
        <c:gapWidth val="182"/>
        <c:axId val="44538143"/>
        <c:axId val="90726352"/>
      </c:barChart>
      <c:catAx>
        <c:axId val="445381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726352"/>
        <c:crosses val="autoZero"/>
        <c:auto val="1"/>
        <c:lblAlgn val="ctr"/>
        <c:lblOffset val="100"/>
        <c:noMultiLvlLbl val="0"/>
      </c:catAx>
      <c:valAx>
        <c:axId val="90726352"/>
        <c:scaling>
          <c:orientation val="minMax"/>
          <c:max val="1"/>
          <c:min val="0"/>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38143"/>
        <c:crosses val="autoZero"/>
        <c:crossBetween val="between"/>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Poor or very poor ratings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'7 Experience Ratings'!$G$4</c:f>
              <c:strCache>
                <c:ptCount val="1"/>
                <c:pt idx="0">
                  <c:v>Total Poor / Very Poor Percent</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Experience Ratings'!$A$5:$A$7</c:f>
              <c:strCache>
                <c:ptCount val="3"/>
                <c:pt idx="0">
                  <c:v>Variety</c:v>
                </c:pt>
                <c:pt idx="1">
                  <c:v>Quality</c:v>
                </c:pt>
                <c:pt idx="2">
                  <c:v>Overall experience</c:v>
                </c:pt>
              </c:strCache>
            </c:strRef>
          </c:cat>
          <c:val>
            <c:numRef>
              <c:f>'7 Experience Ratings'!$G$5:$G$7</c:f>
              <c:numCache>
                <c:formatCode>0.0%</c:formatCode>
                <c:ptCount val="3"/>
                <c:pt idx="0">
                  <c:v>4.878048780487805E-2</c:v>
                </c:pt>
                <c:pt idx="1">
                  <c:v>3.9236479321314952E-2</c:v>
                </c:pt>
                <c:pt idx="2">
                  <c:v>8.9077412513255572E-2</c:v>
                </c:pt>
              </c:numCache>
            </c:numRef>
          </c:val>
          <c:extLst>
            <c:ext xmlns:c16="http://schemas.microsoft.com/office/drawing/2014/chart" uri="{C3380CC4-5D6E-409C-BE32-E72D297353CC}">
              <c16:uniqueId val="{00000000-58E5-4A65-BB78-8848E024D5B0}"/>
            </c:ext>
          </c:extLst>
        </c:ser>
        <c:dLbls>
          <c:showLegendKey val="0"/>
          <c:showVal val="0"/>
          <c:showCatName val="0"/>
          <c:showSerName val="0"/>
          <c:showPercent val="0"/>
          <c:showBubbleSize val="0"/>
        </c:dLbls>
        <c:gapWidth val="219"/>
        <c:axId val="44486175"/>
        <c:axId val="90738352"/>
      </c:barChart>
      <c:catAx>
        <c:axId val="444861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738352"/>
        <c:crosses val="autoZero"/>
        <c:auto val="1"/>
        <c:lblAlgn val="ctr"/>
        <c:lblOffset val="100"/>
        <c:noMultiLvlLbl val="0"/>
      </c:catAx>
      <c:valAx>
        <c:axId val="90738352"/>
        <c:scaling>
          <c:orientation val="minMax"/>
          <c:max val="1"/>
          <c:min val="0"/>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486175"/>
        <c:crosses val="autoZero"/>
        <c:crossBetween val="between"/>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12</xdr:col>
      <xdr:colOff>0</xdr:colOff>
      <xdr:row>3</xdr:row>
      <xdr:rowOff>0</xdr:rowOff>
    </xdr:from>
    <xdr:to>
      <xdr:col>20</xdr:col>
      <xdr:colOff>0</xdr:colOff>
      <xdr:row>18</xdr:row>
      <xdr:rowOff>0</xdr:rowOff>
    </xdr:to>
    <xdr:graphicFrame macro="">
      <xdr:nvGraphicFramePr>
        <xdr:cNvPr id="2" name="Neighborhood Participation">
          <a:extLst>
            <a:ext uri="{FF2B5EF4-FFF2-40B4-BE49-F238E27FC236}">
              <a16:creationId xmlns:a16="http://schemas.microsoft.com/office/drawing/2014/main" id="{75A3ED3D-45AE-3CE8-8AB7-8A46415C4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xdr:colOff>
      <xdr:row>3</xdr:row>
      <xdr:rowOff>0</xdr:rowOff>
    </xdr:from>
    <xdr:to>
      <xdr:col>25</xdr:col>
      <xdr:colOff>1</xdr:colOff>
      <xdr:row>18</xdr:row>
      <xdr:rowOff>0</xdr:rowOff>
    </xdr:to>
    <xdr:graphicFrame macro="">
      <xdr:nvGraphicFramePr>
        <xdr:cNvPr id="2" name="Retailer Use">
          <a:extLst>
            <a:ext uri="{FF2B5EF4-FFF2-40B4-BE49-F238E27FC236}">
              <a16:creationId xmlns:a16="http://schemas.microsoft.com/office/drawing/2014/main" id="{F1B9430B-40D3-37CD-5FC8-60AAE53494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3</xdr:row>
      <xdr:rowOff>0</xdr:rowOff>
    </xdr:from>
    <xdr:to>
      <xdr:col>20</xdr:col>
      <xdr:colOff>0</xdr:colOff>
      <xdr:row>18</xdr:row>
      <xdr:rowOff>0</xdr:rowOff>
    </xdr:to>
    <xdr:graphicFrame macro="">
      <xdr:nvGraphicFramePr>
        <xdr:cNvPr id="2" name="Transportation Challenges">
          <a:extLst>
            <a:ext uri="{FF2B5EF4-FFF2-40B4-BE49-F238E27FC236}">
              <a16:creationId xmlns:a16="http://schemas.microsoft.com/office/drawing/2014/main" id="{36D93145-5785-18CF-6124-A6B26DD64B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xdr:colOff>
      <xdr:row>3</xdr:row>
      <xdr:rowOff>0</xdr:rowOff>
    </xdr:from>
    <xdr:to>
      <xdr:col>22</xdr:col>
      <xdr:colOff>1</xdr:colOff>
      <xdr:row>18</xdr:row>
      <xdr:rowOff>0</xdr:rowOff>
    </xdr:to>
    <xdr:graphicFrame macro="">
      <xdr:nvGraphicFramePr>
        <xdr:cNvPr id="2" name="Food Often Available">
          <a:extLst>
            <a:ext uri="{FF2B5EF4-FFF2-40B4-BE49-F238E27FC236}">
              <a16:creationId xmlns:a16="http://schemas.microsoft.com/office/drawing/2014/main" id="{2E01DD63-43FC-70CD-BAEC-FD82E7A795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3</xdr:row>
      <xdr:rowOff>0</xdr:rowOff>
    </xdr:from>
    <xdr:to>
      <xdr:col>26</xdr:col>
      <xdr:colOff>0</xdr:colOff>
      <xdr:row>18</xdr:row>
      <xdr:rowOff>0</xdr:rowOff>
    </xdr:to>
    <xdr:graphicFrame macro="">
      <xdr:nvGraphicFramePr>
        <xdr:cNvPr id="2" name="Poor Experience Ratings">
          <a:extLst>
            <a:ext uri="{FF2B5EF4-FFF2-40B4-BE49-F238E27FC236}">
              <a16:creationId xmlns:a16="http://schemas.microsoft.com/office/drawing/2014/main" id="{134C1121-16AC-0CFF-400B-BC52708EF6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B293FCDA-461A-48E7-B8F6-38DE076B67F8}" autoFormatId="16" applyNumberFormats="0" applyBorderFormats="0" applyFontFormats="0" applyPatternFormats="0" applyAlignmentFormats="0" applyWidthHeightFormats="0">
  <queryTableRefresh nextId="40">
    <queryTableFields count="37">
      <queryTableField id="1" name="Index" tableColumnId="1"/>
      <queryTableField id="2" name="ID" tableColumnId="2"/>
      <queryTableField id="3" name="Eligibility" tableColumnId="3"/>
      <queryTableField id="38" dataBound="0" tableColumnId="36"/>
      <queryTableField id="37" dataBound="0" tableColumnId="35"/>
      <queryTableField id="39" dataBound="0" tableColumnId="37"/>
      <queryTableField id="4" name="Age" tableColumnId="4"/>
      <queryTableField id="5" name="Zip" tableColumnId="5"/>
      <queryTableField id="6" name="Housing" tableColumnId="6"/>
      <queryTableField id="7" name="Household" tableColumnId="7"/>
      <queryTableField id="33" name="Assistance: None of the above" tableColumnId="33"/>
      <queryTableField id="8" name="Supermarket" tableColumnId="8"/>
      <queryTableField id="9" name="Box Stores (Target, Walmart, etc.)" tableColumnId="9"/>
      <queryTableField id="10" name="Wholesale Club (BJ’s, Sam’s Club, etc.)" tableColumnId="10"/>
      <queryTableField id="11" name="Food Co-op" tableColumnId="11"/>
      <queryTableField id="12" name="Farmers Market" tableColumnId="12"/>
      <queryTableField id="13" name="Specialty Market " tableColumnId="13"/>
      <queryTableField id="14" name="Corner Store" tableColumnId="14"/>
      <queryTableField id="15" name="Dollar Store" tableColumnId="15"/>
      <queryTableField id="16" name="Drug Store" tableColumnId="16"/>
      <queryTableField id="17" name="Distance" tableColumnId="17"/>
      <queryTableField id="34" name="Challenges: No barriers" tableColumnId="34"/>
      <queryTableField id="18" name="Transport Challenges_x000a_" tableColumnId="18"/>
      <queryTableField id="19" name="Fresh Fruit" tableColumnId="19"/>
      <queryTableField id="20" name="Frozen Fruit" tableColumnId="20"/>
      <queryTableField id="21" name="Canned Fruit" tableColumnId="21"/>
      <queryTableField id="22" name="Fresh Veg" tableColumnId="22"/>
      <queryTableField id="23" name="Frozen Veg" tableColumnId="23"/>
      <queryTableField id="24" name="Canned Veg" tableColumnId="24"/>
      <queryTableField id="25" name="Ease to get Fresh Food" tableColumnId="25"/>
      <queryTableField id="26" name="Variety" tableColumnId="26"/>
      <queryTableField id="27" name="Quality" tableColumnId="27"/>
      <queryTableField id="28" name="Overall Experience" tableColumnId="28"/>
      <queryTableField id="29" name="Comments" tableColumnId="29"/>
      <queryTableField id="30" name="Has Comment" tableColumnId="30"/>
      <queryTableField id="31" name="Neighborhood" tableColumnId="31"/>
      <queryTableField id="32" name="Gender Reporting" tableColumnId="3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5B4CD0-8CFA-476A-A692-CB80982E127F}" name="Standard" displayName="Standard" ref="A1:AK961" tableType="queryTable" totalsRowShown="0">
  <autoFilter ref="A1:AK961" xr:uid="{E6C4519A-B5D7-400D-B6D2-2F4DC28043D6}"/>
  <tableColumns count="37">
    <tableColumn id="1" xr3:uid="{7A1C4AD7-17D7-45CA-9063-E388EB3C7DA1}" uniqueName="1" name="Index" queryTableFieldId="1"/>
    <tableColumn id="2" xr3:uid="{9C00F554-6BB5-4567-B60A-1D868DF1DA10}" uniqueName="2" name="ID" queryTableFieldId="2"/>
    <tableColumn id="3" xr3:uid="{8F2B9C77-E886-4013-B4FE-EB8DFDCFF25C}" uniqueName="3" name="Eligibility" queryTableFieldId="3" dataDxfId="30"/>
    <tableColumn id="36" xr3:uid="{97903E8F-F733-41B6-B5B5-F62A23176319}" uniqueName="36" name="Question" queryTableFieldId="38" dataDxfId="29"/>
    <tableColumn id="35" xr3:uid="{69F896BC-20FD-4B70-9223-9FB40A3E71A9}" uniqueName="35" name="Answer Choice" queryTableFieldId="37" dataDxfId="28"/>
    <tableColumn id="37" xr3:uid="{13752EB0-06D8-4D8C-B036-F2D0A4F26392}" uniqueName="37" name="Answer" queryTableFieldId="39" dataDxfId="27"/>
    <tableColumn id="4" xr3:uid="{7B4BD49D-82F8-43E4-9814-AFC651FE0E7F}" uniqueName="4" name="Age" queryTableFieldId="4" dataDxfId="26"/>
    <tableColumn id="5" xr3:uid="{8C659CB8-F30D-45F4-84C7-1EFD2B15C1E3}" uniqueName="5" name="Zip" queryTableFieldId="5"/>
    <tableColumn id="6" xr3:uid="{EF423E25-C01C-445E-859B-9D0318AD1488}" uniqueName="6" name="Housing" queryTableFieldId="6" dataDxfId="25"/>
    <tableColumn id="7" xr3:uid="{CE92EC32-B3C4-4805-A3DE-CC07CC62675C}" uniqueName="7" name="Household" queryTableFieldId="7" dataDxfId="24"/>
    <tableColumn id="33" xr3:uid="{D485E910-FF68-4386-96D0-CDCF4D372662}" uniqueName="33" name="Assistance: None of the above" queryTableFieldId="33"/>
    <tableColumn id="8" xr3:uid="{26632B2D-1AC3-4614-AB4E-5F78913B3B2C}" uniqueName="8" name="Supermarket" queryTableFieldId="8" dataDxfId="23"/>
    <tableColumn id="9" xr3:uid="{328244C9-F8CE-48BD-B5C7-6FC6604DCF42}" uniqueName="9" name="Box Stores (Target, Walmart, etc.)" queryTableFieldId="9" dataDxfId="22"/>
    <tableColumn id="10" xr3:uid="{80F6549C-749C-4472-9BE6-CF84161E309E}" uniqueName="10" name="Wholesale Club (BJ’s, Sam’s Club, etc.)" queryTableFieldId="10" dataDxfId="21"/>
    <tableColumn id="11" xr3:uid="{4CF5D425-E6FB-4840-BFF9-F9D772A100F1}" uniqueName="11" name="Food Co-op" queryTableFieldId="11" dataDxfId="20"/>
    <tableColumn id="12" xr3:uid="{D35A32DD-1F61-49CE-9EF4-56230A6199D3}" uniqueName="12" name="Farmers Market" queryTableFieldId="12" dataDxfId="19"/>
    <tableColumn id="13" xr3:uid="{9A75F302-AB5C-4322-ADC4-231D4B1783F4}" uniqueName="13" name="Specialty Market " queryTableFieldId="13" dataDxfId="18"/>
    <tableColumn id="14" xr3:uid="{B2F90428-F501-4179-9594-9F48F7541122}" uniqueName="14" name="Corner Store" queryTableFieldId="14" dataDxfId="17"/>
    <tableColumn id="15" xr3:uid="{012DAB0F-A637-4C06-BD6B-B1E326FB0D0B}" uniqueName="15" name="Dollar Store" queryTableFieldId="15" dataDxfId="16"/>
    <tableColumn id="16" xr3:uid="{02B26449-21FA-42E6-BC74-DCDF2AF0DB0A}" uniqueName="16" name="Drug Store" queryTableFieldId="16" dataDxfId="15"/>
    <tableColumn id="17" xr3:uid="{9572DCDB-8AEC-4E71-B937-9837D30D4023}" uniqueName="17" name="Distance" queryTableFieldId="17" dataDxfId="14"/>
    <tableColumn id="34" xr3:uid="{15B35D03-D1F9-4917-ADCB-B9EC6D0A26A3}" uniqueName="34" name="Challenges: No barriers" queryTableFieldId="34"/>
    <tableColumn id="18" xr3:uid="{A115DAA1-A29D-4A38-AF56-2CC05C4C5963}" uniqueName="18" name="Transport Challenges_x000a_" queryTableFieldId="18" dataDxfId="13"/>
    <tableColumn id="19" xr3:uid="{FF6F6F1A-FF85-4C49-AC79-F4B66AE0610A}" uniqueName="19" name="Fresh Fruit" queryTableFieldId="19" dataDxfId="12"/>
    <tableColumn id="20" xr3:uid="{57B7F94F-C91E-4B68-A0D0-84B028B3E550}" uniqueName="20" name="Frozen Fruit" queryTableFieldId="20" dataDxfId="11"/>
    <tableColumn id="21" xr3:uid="{F39481E1-DFD8-40A6-B3F1-8A1883195F20}" uniqueName="21" name="Canned Fruit" queryTableFieldId="21" dataDxfId="10"/>
    <tableColumn id="22" xr3:uid="{75E46607-DF4D-4C9D-83E8-DDCF99FBA39A}" uniqueName="22" name="Fresh Veg" queryTableFieldId="22" dataDxfId="9"/>
    <tableColumn id="23" xr3:uid="{700E4F35-3038-4E5B-94D8-AFA4E4E8759F}" uniqueName="23" name="Frozen Veg" queryTableFieldId="23" dataDxfId="8"/>
    <tableColumn id="24" xr3:uid="{AF0269CF-B78D-41A9-9EDF-689082BE0FFD}" uniqueName="24" name="Canned Veg" queryTableFieldId="24" dataDxfId="7"/>
    <tableColumn id="25" xr3:uid="{2FC2137F-FC05-46A5-B3B2-185C6E746510}" uniqueName="25" name="Ease to get Fresh Food" queryTableFieldId="25" dataDxfId="6"/>
    <tableColumn id="26" xr3:uid="{05575557-1137-4B79-9D9D-94EF2D1889AE}" uniqueName="26" name="Variety" queryTableFieldId="26" dataDxfId="5"/>
    <tableColumn id="27" xr3:uid="{6176C51A-3C51-4D02-9D49-78BFFE6B27CF}" uniqueName="27" name="Quality" queryTableFieldId="27" dataDxfId="4"/>
    <tableColumn id="28" xr3:uid="{AFE4BCB1-B895-4807-95B5-374973054CD1}" uniqueName="28" name="Overall Experience" queryTableFieldId="28" dataDxfId="3"/>
    <tableColumn id="29" xr3:uid="{02AD9462-0770-4E23-B44D-75FF2B83DB55}" uniqueName="29" name="Comments" queryTableFieldId="29" dataDxfId="2"/>
    <tableColumn id="30" xr3:uid="{CB8389D9-14AE-487C-81C3-600AF84C4A40}" uniqueName="30" name="Has Comment" queryTableFieldId="30"/>
    <tableColumn id="31" xr3:uid="{04DC8DC7-98DB-490B-A9BC-1B2327F7B503}" uniqueName="31" name="Neighborhood" queryTableFieldId="31" dataDxfId="1"/>
    <tableColumn id="32" xr3:uid="{5114C75D-5C1B-4317-8FF7-DDC1E42D683D}" uniqueName="32" name="Gender Reporting" queryTableFieldId="32"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EDCCC-D263-4D28-99CE-EE07C1F679E3}">
  <sheetPr>
    <tabColor rgb="FFFF0000"/>
    <pageSetUpPr fitToPage="1"/>
  </sheetPr>
  <dimension ref="A1:AK961"/>
  <sheetViews>
    <sheetView zoomScale="55" zoomScaleNormal="55" workbookViewId="0">
      <pane xSplit="3" ySplit="1" topLeftCell="D2" activePane="bottomRight" state="frozen"/>
      <selection pane="topRight" activeCell="D1" sqref="D1"/>
      <selection pane="bottomLeft" activeCell="A2" sqref="A2"/>
      <selection pane="bottomRight" sqref="A1:XFD1048576"/>
    </sheetView>
  </sheetViews>
  <sheetFormatPr defaultRowHeight="14.4" x14ac:dyDescent="0.3"/>
  <cols>
    <col min="1" max="1" width="7.77734375" bestFit="1" customWidth="1"/>
    <col min="2" max="2" width="5" bestFit="1" customWidth="1"/>
    <col min="3" max="3" width="11.109375" bestFit="1" customWidth="1"/>
    <col min="4" max="4" width="16.5546875" customWidth="1"/>
    <col min="5" max="5" width="12" customWidth="1"/>
    <col min="6" max="6" width="14" customWidth="1"/>
    <col min="7" max="7" width="17.5546875" customWidth="1"/>
    <col min="8" max="8" width="52.5546875" customWidth="1"/>
    <col min="9" max="9" width="17.5546875" bestFit="1" customWidth="1"/>
    <col min="10" max="10" width="28.109375" customWidth="1"/>
    <col min="11" max="11" width="14.109375" bestFit="1" customWidth="1"/>
    <col min="12" max="12" width="31.33203125" bestFit="1" customWidth="1"/>
    <col min="13" max="13" width="36.109375" bestFit="1" customWidth="1"/>
    <col min="14" max="14" width="12.6640625" bestFit="1" customWidth="1"/>
    <col min="15" max="15" width="16.33203125" bestFit="1" customWidth="1"/>
    <col min="16" max="16" width="17.6640625" bestFit="1" customWidth="1"/>
    <col min="17" max="17" width="13.5546875" bestFit="1" customWidth="1"/>
    <col min="18" max="18" width="13" bestFit="1" customWidth="1"/>
    <col min="19" max="19" width="11.77734375" bestFit="1" customWidth="1"/>
    <col min="20" max="20" width="56.109375" bestFit="1" customWidth="1"/>
    <col min="21" max="21" width="22.6640625" bestFit="1" customWidth="1"/>
    <col min="22" max="22" width="21.5546875" bestFit="1" customWidth="1"/>
    <col min="23" max="23" width="12" bestFit="1" customWidth="1"/>
    <col min="24" max="24" width="13" bestFit="1" customWidth="1"/>
    <col min="25" max="25" width="13.77734375" bestFit="1" customWidth="1"/>
    <col min="26" max="26" width="11.109375" bestFit="1" customWidth="1"/>
    <col min="27" max="27" width="12.109375" bestFit="1" customWidth="1"/>
    <col min="28" max="28" width="12.88671875" bestFit="1" customWidth="1"/>
    <col min="29" max="29" width="21.5546875" bestFit="1" customWidth="1"/>
    <col min="30" max="30" width="9.109375" bestFit="1" customWidth="1"/>
    <col min="31" max="31" width="9.21875" bestFit="1" customWidth="1"/>
    <col min="32" max="32" width="18.88671875" bestFit="1" customWidth="1"/>
    <col min="33" max="33" width="80.88671875" bestFit="1" customWidth="1"/>
    <col min="34" max="34" width="60.6640625" customWidth="1"/>
    <col min="35" max="35" width="20.6640625" bestFit="1" customWidth="1"/>
    <col min="36" max="36" width="17.77734375" customWidth="1"/>
  </cols>
  <sheetData>
    <row r="1" spans="1:3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row>
    <row r="2" spans="1:37" x14ac:dyDescent="0.3">
      <c r="A2">
        <v>1</v>
      </c>
      <c r="B2">
        <v>4</v>
      </c>
      <c r="C2" t="s">
        <v>37</v>
      </c>
      <c r="G2" t="s">
        <v>38</v>
      </c>
      <c r="H2">
        <v>12305</v>
      </c>
      <c r="I2" t="s">
        <v>39</v>
      </c>
      <c r="J2" t="s">
        <v>40</v>
      </c>
      <c r="K2">
        <v>1</v>
      </c>
      <c r="L2" t="s">
        <v>41</v>
      </c>
      <c r="M2" t="s">
        <v>41</v>
      </c>
      <c r="N2" t="s">
        <v>42</v>
      </c>
      <c r="O2" t="s">
        <v>42</v>
      </c>
      <c r="P2" t="s">
        <v>43</v>
      </c>
      <c r="Q2" t="s">
        <v>42</v>
      </c>
      <c r="R2" t="s">
        <v>43</v>
      </c>
      <c r="S2" t="s">
        <v>42</v>
      </c>
      <c r="T2" t="s">
        <v>43</v>
      </c>
      <c r="U2" t="s">
        <v>44</v>
      </c>
      <c r="V2" t="b">
        <v>0</v>
      </c>
      <c r="W2" t="s">
        <v>45</v>
      </c>
      <c r="X2" t="s">
        <v>41</v>
      </c>
      <c r="Y2" t="s">
        <v>43</v>
      </c>
      <c r="Z2" t="s">
        <v>42</v>
      </c>
      <c r="AA2" t="s">
        <v>41</v>
      </c>
      <c r="AB2" t="s">
        <v>41</v>
      </c>
      <c r="AC2" t="s">
        <v>42</v>
      </c>
      <c r="AD2" t="s">
        <v>46</v>
      </c>
      <c r="AE2" t="s">
        <v>47</v>
      </c>
      <c r="AF2" t="s">
        <v>47</v>
      </c>
      <c r="AG2" t="s">
        <v>47</v>
      </c>
      <c r="AI2">
        <v>0</v>
      </c>
      <c r="AJ2" t="s">
        <v>48</v>
      </c>
      <c r="AK2" t="s">
        <v>49</v>
      </c>
    </row>
    <row r="3" spans="1:37" x14ac:dyDescent="0.3">
      <c r="A3">
        <v>2</v>
      </c>
      <c r="B3">
        <v>5</v>
      </c>
      <c r="C3" t="s">
        <v>37</v>
      </c>
      <c r="G3" t="s">
        <v>50</v>
      </c>
      <c r="H3">
        <v>12308</v>
      </c>
      <c r="I3" t="s">
        <v>51</v>
      </c>
      <c r="J3" t="s">
        <v>40</v>
      </c>
      <c r="K3">
        <v>1</v>
      </c>
      <c r="L3" t="s">
        <v>41</v>
      </c>
      <c r="M3" t="s">
        <v>43</v>
      </c>
      <c r="N3" t="s">
        <v>43</v>
      </c>
      <c r="O3" t="s">
        <v>42</v>
      </c>
      <c r="P3" t="s">
        <v>42</v>
      </c>
      <c r="Q3" t="s">
        <v>42</v>
      </c>
      <c r="R3" t="s">
        <v>43</v>
      </c>
      <c r="S3" t="s">
        <v>42</v>
      </c>
      <c r="T3" t="s">
        <v>42</v>
      </c>
      <c r="U3" t="s">
        <v>52</v>
      </c>
      <c r="V3" t="b">
        <v>1</v>
      </c>
      <c r="W3" t="s">
        <v>45</v>
      </c>
      <c r="X3" t="s">
        <v>43</v>
      </c>
      <c r="Y3" t="s">
        <v>43</v>
      </c>
      <c r="Z3" t="s">
        <v>41</v>
      </c>
      <c r="AA3" t="s">
        <v>41</v>
      </c>
      <c r="AB3" t="s">
        <v>41</v>
      </c>
      <c r="AC3" t="s">
        <v>41</v>
      </c>
      <c r="AD3" t="s">
        <v>53</v>
      </c>
      <c r="AE3" t="s">
        <v>54</v>
      </c>
      <c r="AF3" t="s">
        <v>47</v>
      </c>
      <c r="AG3" t="s">
        <v>47</v>
      </c>
      <c r="AI3">
        <v>0</v>
      </c>
      <c r="AJ3" t="s">
        <v>55</v>
      </c>
      <c r="AK3" t="s">
        <v>49</v>
      </c>
    </row>
    <row r="4" spans="1:37" x14ac:dyDescent="0.3">
      <c r="A4">
        <v>3</v>
      </c>
      <c r="B4">
        <v>6</v>
      </c>
      <c r="C4" t="s">
        <v>37</v>
      </c>
      <c r="G4" t="s">
        <v>50</v>
      </c>
      <c r="H4">
        <v>12305</v>
      </c>
      <c r="I4" t="s">
        <v>39</v>
      </c>
      <c r="J4" t="s">
        <v>40</v>
      </c>
      <c r="K4">
        <v>1</v>
      </c>
      <c r="L4" t="s">
        <v>41</v>
      </c>
      <c r="M4" t="s">
        <v>43</v>
      </c>
      <c r="N4" t="s">
        <v>42</v>
      </c>
      <c r="O4" t="s">
        <v>43</v>
      </c>
      <c r="P4" t="s">
        <v>43</v>
      </c>
      <c r="Q4" t="s">
        <v>43</v>
      </c>
      <c r="R4" t="s">
        <v>42</v>
      </c>
      <c r="S4" t="s">
        <v>42</v>
      </c>
      <c r="T4" t="s">
        <v>42</v>
      </c>
      <c r="U4" t="s">
        <v>56</v>
      </c>
      <c r="V4" t="b">
        <v>1</v>
      </c>
      <c r="W4" t="s">
        <v>45</v>
      </c>
      <c r="X4" t="s">
        <v>41</v>
      </c>
      <c r="Y4" t="s">
        <v>42</v>
      </c>
      <c r="Z4" t="s">
        <v>42</v>
      </c>
      <c r="AA4" t="s">
        <v>41</v>
      </c>
      <c r="AB4" t="s">
        <v>43</v>
      </c>
      <c r="AC4" t="s">
        <v>42</v>
      </c>
      <c r="AD4" t="s">
        <v>46</v>
      </c>
      <c r="AE4" t="s">
        <v>54</v>
      </c>
      <c r="AF4" t="s">
        <v>47</v>
      </c>
      <c r="AG4" t="s">
        <v>54</v>
      </c>
      <c r="AI4">
        <v>0</v>
      </c>
      <c r="AJ4" t="s">
        <v>48</v>
      </c>
      <c r="AK4" t="s">
        <v>57</v>
      </c>
    </row>
    <row r="5" spans="1:37" x14ac:dyDescent="0.3">
      <c r="A5">
        <v>4</v>
      </c>
      <c r="B5">
        <v>7</v>
      </c>
      <c r="C5" t="s">
        <v>37</v>
      </c>
      <c r="G5" t="s">
        <v>58</v>
      </c>
      <c r="H5">
        <v>12309</v>
      </c>
      <c r="I5" t="s">
        <v>51</v>
      </c>
      <c r="J5" t="s">
        <v>40</v>
      </c>
      <c r="K5">
        <v>1</v>
      </c>
      <c r="L5" t="s">
        <v>41</v>
      </c>
      <c r="M5" t="s">
        <v>42</v>
      </c>
      <c r="N5" t="s">
        <v>42</v>
      </c>
      <c r="O5" t="s">
        <v>43</v>
      </c>
      <c r="P5" t="s">
        <v>41</v>
      </c>
      <c r="Q5" t="s">
        <v>43</v>
      </c>
      <c r="R5" t="s">
        <v>42</v>
      </c>
      <c r="S5" t="s">
        <v>42</v>
      </c>
      <c r="T5" t="s">
        <v>42</v>
      </c>
      <c r="U5" t="s">
        <v>44</v>
      </c>
      <c r="V5" t="b">
        <v>1</v>
      </c>
      <c r="W5" t="s">
        <v>45</v>
      </c>
      <c r="X5" t="s">
        <v>41</v>
      </c>
      <c r="Y5" t="s">
        <v>43</v>
      </c>
      <c r="Z5" t="s">
        <v>43</v>
      </c>
      <c r="AA5" t="s">
        <v>41</v>
      </c>
      <c r="AB5" t="s">
        <v>42</v>
      </c>
      <c r="AC5" t="s">
        <v>43</v>
      </c>
      <c r="AD5" t="s">
        <v>59</v>
      </c>
      <c r="AE5" t="s">
        <v>47</v>
      </c>
      <c r="AF5" t="s">
        <v>47</v>
      </c>
      <c r="AG5" t="s">
        <v>54</v>
      </c>
      <c r="AI5">
        <v>0</v>
      </c>
      <c r="AJ5" t="s">
        <v>60</v>
      </c>
      <c r="AK5" t="s">
        <v>57</v>
      </c>
    </row>
    <row r="6" spans="1:37" x14ac:dyDescent="0.3">
      <c r="A6">
        <v>5</v>
      </c>
      <c r="B6">
        <v>8</v>
      </c>
      <c r="C6" t="s">
        <v>37</v>
      </c>
      <c r="G6" t="s">
        <v>61</v>
      </c>
      <c r="H6">
        <v>12308</v>
      </c>
      <c r="I6" t="s">
        <v>51</v>
      </c>
      <c r="J6" t="s">
        <v>40</v>
      </c>
      <c r="K6">
        <v>1</v>
      </c>
      <c r="L6" t="s">
        <v>41</v>
      </c>
      <c r="M6" t="s">
        <v>41</v>
      </c>
      <c r="N6" t="s">
        <v>43</v>
      </c>
      <c r="O6" t="s">
        <v>43</v>
      </c>
      <c r="P6" t="s">
        <v>43</v>
      </c>
      <c r="Q6" t="s">
        <v>43</v>
      </c>
      <c r="R6" t="s">
        <v>43</v>
      </c>
      <c r="S6" t="s">
        <v>42</v>
      </c>
      <c r="T6" t="s">
        <v>42</v>
      </c>
      <c r="U6" t="s">
        <v>52</v>
      </c>
      <c r="V6" t="b">
        <v>1</v>
      </c>
      <c r="W6" t="s">
        <v>45</v>
      </c>
      <c r="X6" t="s">
        <v>41</v>
      </c>
      <c r="Y6" t="s">
        <v>43</v>
      </c>
      <c r="Z6" t="s">
        <v>42</v>
      </c>
      <c r="AA6" t="s">
        <v>41</v>
      </c>
      <c r="AB6" t="s">
        <v>41</v>
      </c>
      <c r="AC6" t="s">
        <v>41</v>
      </c>
      <c r="AD6" t="s">
        <v>59</v>
      </c>
      <c r="AE6" t="s">
        <v>54</v>
      </c>
      <c r="AF6" t="s">
        <v>54</v>
      </c>
      <c r="AG6" t="s">
        <v>47</v>
      </c>
      <c r="AI6">
        <v>0</v>
      </c>
      <c r="AJ6" t="s">
        <v>55</v>
      </c>
      <c r="AK6" t="s">
        <v>49</v>
      </c>
    </row>
    <row r="7" spans="1:37" x14ac:dyDescent="0.3">
      <c r="A7">
        <v>6</v>
      </c>
      <c r="B7">
        <v>9</v>
      </c>
      <c r="C7" t="s">
        <v>37</v>
      </c>
      <c r="G7" t="s">
        <v>50</v>
      </c>
      <c r="H7">
        <v>12027</v>
      </c>
      <c r="I7" t="s">
        <v>51</v>
      </c>
      <c r="J7" t="s">
        <v>40</v>
      </c>
      <c r="K7">
        <v>1</v>
      </c>
      <c r="L7" t="s">
        <v>41</v>
      </c>
      <c r="M7" t="s">
        <v>43</v>
      </c>
      <c r="N7" t="s">
        <v>43</v>
      </c>
      <c r="O7" t="s">
        <v>42</v>
      </c>
      <c r="P7" t="s">
        <v>43</v>
      </c>
      <c r="Q7" t="s">
        <v>42</v>
      </c>
      <c r="R7" t="s">
        <v>42</v>
      </c>
      <c r="S7" t="s">
        <v>43</v>
      </c>
      <c r="T7" t="s">
        <v>43</v>
      </c>
      <c r="U7" t="s">
        <v>52</v>
      </c>
      <c r="V7" t="b">
        <v>1</v>
      </c>
      <c r="W7" t="s">
        <v>45</v>
      </c>
      <c r="X7" t="s">
        <v>41</v>
      </c>
      <c r="Y7" t="s">
        <v>43</v>
      </c>
      <c r="Z7" t="s">
        <v>42</v>
      </c>
      <c r="AA7" t="s">
        <v>41</v>
      </c>
      <c r="AB7" t="s">
        <v>42</v>
      </c>
      <c r="AC7" t="s">
        <v>42</v>
      </c>
      <c r="AD7" t="s">
        <v>53</v>
      </c>
      <c r="AE7" t="s">
        <v>62</v>
      </c>
      <c r="AF7" t="s">
        <v>62</v>
      </c>
      <c r="AG7" t="s">
        <v>47</v>
      </c>
      <c r="AI7">
        <v>0</v>
      </c>
      <c r="AJ7" t="s">
        <v>63</v>
      </c>
      <c r="AK7" t="s">
        <v>57</v>
      </c>
    </row>
    <row r="8" spans="1:37" x14ac:dyDescent="0.3">
      <c r="A8">
        <v>7</v>
      </c>
      <c r="B8">
        <v>10</v>
      </c>
      <c r="C8" t="s">
        <v>37</v>
      </c>
      <c r="G8" t="s">
        <v>61</v>
      </c>
      <c r="H8">
        <v>12302</v>
      </c>
      <c r="I8" t="s">
        <v>39</v>
      </c>
      <c r="J8" t="s">
        <v>64</v>
      </c>
      <c r="K8">
        <v>0</v>
      </c>
      <c r="L8" t="s">
        <v>41</v>
      </c>
      <c r="M8" t="s">
        <v>41</v>
      </c>
      <c r="N8" t="s">
        <v>43</v>
      </c>
      <c r="O8" t="s">
        <v>42</v>
      </c>
      <c r="P8" t="s">
        <v>43</v>
      </c>
      <c r="Q8" t="s">
        <v>42</v>
      </c>
      <c r="R8" t="s">
        <v>43</v>
      </c>
      <c r="S8" t="s">
        <v>42</v>
      </c>
      <c r="T8" t="s">
        <v>41</v>
      </c>
      <c r="U8" t="s">
        <v>56</v>
      </c>
      <c r="V8" t="b">
        <v>0</v>
      </c>
      <c r="W8" t="s">
        <v>65</v>
      </c>
      <c r="X8" t="s">
        <v>41</v>
      </c>
      <c r="Y8" t="s">
        <v>41</v>
      </c>
      <c r="Z8" t="s">
        <v>42</v>
      </c>
      <c r="AA8" t="s">
        <v>43</v>
      </c>
      <c r="AB8" t="s">
        <v>41</v>
      </c>
      <c r="AC8" t="s">
        <v>42</v>
      </c>
      <c r="AD8" t="s">
        <v>59</v>
      </c>
      <c r="AE8" t="s">
        <v>47</v>
      </c>
      <c r="AF8" t="s">
        <v>54</v>
      </c>
      <c r="AG8" t="s">
        <v>47</v>
      </c>
      <c r="AI8">
        <v>0</v>
      </c>
      <c r="AJ8" t="s">
        <v>63</v>
      </c>
      <c r="AK8" t="s">
        <v>66</v>
      </c>
    </row>
    <row r="9" spans="1:37" x14ac:dyDescent="0.3">
      <c r="A9">
        <v>8</v>
      </c>
      <c r="B9">
        <v>11</v>
      </c>
      <c r="C9" t="s">
        <v>37</v>
      </c>
      <c r="G9" t="s">
        <v>67</v>
      </c>
      <c r="H9">
        <v>12302</v>
      </c>
      <c r="I9" t="s">
        <v>39</v>
      </c>
      <c r="J9" t="s">
        <v>64</v>
      </c>
      <c r="K9">
        <v>0</v>
      </c>
      <c r="L9" t="s">
        <v>43</v>
      </c>
      <c r="M9" t="s">
        <v>41</v>
      </c>
      <c r="N9" t="s">
        <v>43</v>
      </c>
      <c r="O9" t="s">
        <v>42</v>
      </c>
      <c r="P9" t="s">
        <v>43</v>
      </c>
      <c r="Q9" t="s">
        <v>42</v>
      </c>
      <c r="R9" t="s">
        <v>42</v>
      </c>
      <c r="S9" t="s">
        <v>42</v>
      </c>
      <c r="T9" t="s">
        <v>43</v>
      </c>
      <c r="U9" t="s">
        <v>56</v>
      </c>
      <c r="V9" t="b">
        <v>0</v>
      </c>
      <c r="W9" t="s">
        <v>45</v>
      </c>
      <c r="X9" t="s">
        <v>43</v>
      </c>
      <c r="Y9" t="s">
        <v>41</v>
      </c>
      <c r="Z9" t="s">
        <v>43</v>
      </c>
      <c r="AA9" t="s">
        <v>43</v>
      </c>
      <c r="AB9" t="s">
        <v>41</v>
      </c>
      <c r="AC9" t="s">
        <v>43</v>
      </c>
      <c r="AD9" t="s">
        <v>53</v>
      </c>
      <c r="AE9" t="s">
        <v>62</v>
      </c>
      <c r="AF9" t="s">
        <v>47</v>
      </c>
      <c r="AG9" t="s">
        <v>47</v>
      </c>
      <c r="AH9" t="s">
        <v>68</v>
      </c>
      <c r="AI9">
        <v>1</v>
      </c>
      <c r="AJ9" t="s">
        <v>63</v>
      </c>
      <c r="AK9" t="s">
        <v>69</v>
      </c>
    </row>
    <row r="10" spans="1:37" x14ac:dyDescent="0.3">
      <c r="A10">
        <v>9</v>
      </c>
      <c r="B10">
        <v>12</v>
      </c>
      <c r="C10" t="s">
        <v>37</v>
      </c>
      <c r="G10" t="s">
        <v>67</v>
      </c>
      <c r="H10">
        <v>12303</v>
      </c>
      <c r="I10" t="s">
        <v>39</v>
      </c>
      <c r="J10" t="s">
        <v>40</v>
      </c>
      <c r="K10">
        <v>1</v>
      </c>
      <c r="L10" t="s">
        <v>41</v>
      </c>
      <c r="M10" t="s">
        <v>41</v>
      </c>
      <c r="N10" t="s">
        <v>42</v>
      </c>
      <c r="O10" t="s">
        <v>41</v>
      </c>
      <c r="P10" t="s">
        <v>43</v>
      </c>
      <c r="Q10" t="s">
        <v>43</v>
      </c>
      <c r="R10" t="s">
        <v>41</v>
      </c>
      <c r="S10" t="s">
        <v>41</v>
      </c>
      <c r="T10" t="s">
        <v>43</v>
      </c>
      <c r="U10" t="s">
        <v>56</v>
      </c>
      <c r="V10" t="b">
        <v>1</v>
      </c>
      <c r="W10" t="s">
        <v>43</v>
      </c>
      <c r="X10" t="s">
        <v>43</v>
      </c>
      <c r="Y10" t="s">
        <v>41</v>
      </c>
      <c r="Z10" t="s">
        <v>41</v>
      </c>
      <c r="AA10" t="s">
        <v>42</v>
      </c>
      <c r="AB10" t="s">
        <v>41</v>
      </c>
      <c r="AC10" t="s">
        <v>41</v>
      </c>
      <c r="AD10" t="s">
        <v>59</v>
      </c>
      <c r="AE10" t="s">
        <v>47</v>
      </c>
      <c r="AF10" t="s">
        <v>47</v>
      </c>
      <c r="AG10" t="s">
        <v>47</v>
      </c>
      <c r="AI10">
        <v>0</v>
      </c>
      <c r="AJ10" t="s">
        <v>70</v>
      </c>
      <c r="AK10" t="s">
        <v>57</v>
      </c>
    </row>
    <row r="11" spans="1:37" x14ac:dyDescent="0.3">
      <c r="A11">
        <v>10</v>
      </c>
      <c r="B11">
        <v>13</v>
      </c>
      <c r="C11" t="s">
        <v>37</v>
      </c>
      <c r="G11" t="s">
        <v>58</v>
      </c>
      <c r="H11">
        <v>12304</v>
      </c>
      <c r="I11" t="s">
        <v>39</v>
      </c>
      <c r="J11" t="s">
        <v>71</v>
      </c>
      <c r="K11">
        <v>0</v>
      </c>
      <c r="L11" t="s">
        <v>41</v>
      </c>
      <c r="M11" t="s">
        <v>41</v>
      </c>
      <c r="N11" t="s">
        <v>43</v>
      </c>
      <c r="O11" t="s">
        <v>42</v>
      </c>
      <c r="P11" t="s">
        <v>43</v>
      </c>
      <c r="Q11" t="s">
        <v>42</v>
      </c>
      <c r="R11" t="s">
        <v>42</v>
      </c>
      <c r="S11" t="s">
        <v>43</v>
      </c>
      <c r="T11" t="s">
        <v>42</v>
      </c>
      <c r="U11" t="s">
        <v>72</v>
      </c>
      <c r="V11" t="b">
        <v>0</v>
      </c>
      <c r="W11" t="s">
        <v>73</v>
      </c>
      <c r="X11" t="s">
        <v>41</v>
      </c>
      <c r="Y11" t="s">
        <v>43</v>
      </c>
      <c r="Z11" t="s">
        <v>43</v>
      </c>
      <c r="AA11" t="s">
        <v>41</v>
      </c>
      <c r="AB11" t="s">
        <v>41</v>
      </c>
      <c r="AC11" t="s">
        <v>42</v>
      </c>
      <c r="AD11" t="s">
        <v>46</v>
      </c>
      <c r="AE11" t="s">
        <v>47</v>
      </c>
      <c r="AF11" t="s">
        <v>62</v>
      </c>
      <c r="AG11" t="s">
        <v>74</v>
      </c>
      <c r="AH11" t="s">
        <v>75</v>
      </c>
      <c r="AI11">
        <v>1</v>
      </c>
      <c r="AJ11" t="s">
        <v>76</v>
      </c>
      <c r="AK11" t="s">
        <v>49</v>
      </c>
    </row>
    <row r="12" spans="1:37" x14ac:dyDescent="0.3">
      <c r="A12">
        <v>11</v>
      </c>
      <c r="B12">
        <v>14</v>
      </c>
      <c r="C12" t="s">
        <v>37</v>
      </c>
      <c r="G12" t="s">
        <v>58</v>
      </c>
      <c r="H12">
        <v>12309</v>
      </c>
      <c r="I12" t="s">
        <v>39</v>
      </c>
      <c r="J12" t="s">
        <v>64</v>
      </c>
      <c r="K12">
        <v>0</v>
      </c>
      <c r="L12" t="s">
        <v>41</v>
      </c>
      <c r="M12" t="s">
        <v>43</v>
      </c>
      <c r="N12" t="s">
        <v>42</v>
      </c>
      <c r="O12" t="s">
        <v>42</v>
      </c>
      <c r="P12" t="s">
        <v>43</v>
      </c>
      <c r="Q12" t="s">
        <v>42</v>
      </c>
      <c r="R12" t="s">
        <v>43</v>
      </c>
      <c r="S12" t="s">
        <v>43</v>
      </c>
      <c r="T12" t="s">
        <v>42</v>
      </c>
      <c r="U12" t="s">
        <v>52</v>
      </c>
      <c r="V12" t="b">
        <v>0</v>
      </c>
      <c r="W12" t="s">
        <v>43</v>
      </c>
      <c r="X12" t="s">
        <v>41</v>
      </c>
      <c r="Y12" t="s">
        <v>43</v>
      </c>
      <c r="Z12" t="s">
        <v>43</v>
      </c>
      <c r="AA12" t="s">
        <v>41</v>
      </c>
      <c r="AB12" t="s">
        <v>41</v>
      </c>
      <c r="AC12" t="s">
        <v>43</v>
      </c>
      <c r="AD12" t="s">
        <v>77</v>
      </c>
      <c r="AE12" t="s">
        <v>62</v>
      </c>
      <c r="AF12" t="s">
        <v>47</v>
      </c>
      <c r="AG12" t="s">
        <v>47</v>
      </c>
      <c r="AH12" t="s">
        <v>78</v>
      </c>
      <c r="AI12">
        <v>1</v>
      </c>
      <c r="AJ12" t="s">
        <v>60</v>
      </c>
      <c r="AK12" t="s">
        <v>49</v>
      </c>
    </row>
    <row r="13" spans="1:37" x14ac:dyDescent="0.3">
      <c r="A13">
        <v>12</v>
      </c>
      <c r="B13">
        <v>15</v>
      </c>
      <c r="C13" t="s">
        <v>37</v>
      </c>
      <c r="G13" t="s">
        <v>38</v>
      </c>
      <c r="H13">
        <v>12305</v>
      </c>
      <c r="I13" t="s">
        <v>39</v>
      </c>
      <c r="J13" t="s">
        <v>40</v>
      </c>
      <c r="K13">
        <v>1</v>
      </c>
      <c r="L13" t="s">
        <v>41</v>
      </c>
      <c r="M13" t="s">
        <v>43</v>
      </c>
      <c r="N13" t="s">
        <v>42</v>
      </c>
      <c r="O13" t="s">
        <v>42</v>
      </c>
      <c r="P13" t="s">
        <v>43</v>
      </c>
      <c r="Q13" t="s">
        <v>42</v>
      </c>
      <c r="R13" t="s">
        <v>41</v>
      </c>
      <c r="S13" t="s">
        <v>42</v>
      </c>
      <c r="T13" t="s">
        <v>43</v>
      </c>
      <c r="U13" t="s">
        <v>44</v>
      </c>
      <c r="V13" t="b">
        <v>1</v>
      </c>
      <c r="W13" t="s">
        <v>45</v>
      </c>
      <c r="X13" t="s">
        <v>41</v>
      </c>
      <c r="Y13" t="s">
        <v>43</v>
      </c>
      <c r="Z13" t="s">
        <v>43</v>
      </c>
      <c r="AA13" t="s">
        <v>41</v>
      </c>
      <c r="AB13" t="s">
        <v>43</v>
      </c>
      <c r="AC13" t="s">
        <v>42</v>
      </c>
      <c r="AD13" t="s">
        <v>46</v>
      </c>
      <c r="AE13" t="s">
        <v>47</v>
      </c>
      <c r="AF13" t="s">
        <v>47</v>
      </c>
      <c r="AG13" t="s">
        <v>47</v>
      </c>
      <c r="AI13">
        <v>0</v>
      </c>
      <c r="AJ13" t="s">
        <v>48</v>
      </c>
      <c r="AK13" t="s">
        <v>57</v>
      </c>
    </row>
    <row r="14" spans="1:37" x14ac:dyDescent="0.3">
      <c r="A14">
        <v>13</v>
      </c>
      <c r="B14">
        <v>16</v>
      </c>
      <c r="C14" t="s">
        <v>37</v>
      </c>
      <c r="G14" t="s">
        <v>61</v>
      </c>
      <c r="H14">
        <v>12308</v>
      </c>
      <c r="I14" t="s">
        <v>51</v>
      </c>
      <c r="J14" t="s">
        <v>40</v>
      </c>
      <c r="K14">
        <v>1</v>
      </c>
      <c r="L14" t="s">
        <v>43</v>
      </c>
      <c r="M14" t="s">
        <v>43</v>
      </c>
      <c r="N14" t="s">
        <v>43</v>
      </c>
      <c r="O14" t="s">
        <v>43</v>
      </c>
      <c r="P14" t="s">
        <v>43</v>
      </c>
      <c r="Q14" t="s">
        <v>43</v>
      </c>
      <c r="R14" t="s">
        <v>42</v>
      </c>
      <c r="S14" t="s">
        <v>43</v>
      </c>
      <c r="T14" t="s">
        <v>43</v>
      </c>
      <c r="U14" t="s">
        <v>52</v>
      </c>
      <c r="V14" t="b">
        <v>0</v>
      </c>
      <c r="W14" t="s">
        <v>43</v>
      </c>
      <c r="X14" t="s">
        <v>41</v>
      </c>
      <c r="Y14" t="s">
        <v>43</v>
      </c>
      <c r="Z14" t="s">
        <v>42</v>
      </c>
      <c r="AA14" t="s">
        <v>41</v>
      </c>
      <c r="AB14" t="s">
        <v>41</v>
      </c>
      <c r="AC14" t="s">
        <v>43</v>
      </c>
      <c r="AD14" t="s">
        <v>53</v>
      </c>
      <c r="AE14" t="s">
        <v>62</v>
      </c>
      <c r="AF14" t="s">
        <v>62</v>
      </c>
      <c r="AG14" t="s">
        <v>79</v>
      </c>
      <c r="AH14" t="s">
        <v>80</v>
      </c>
      <c r="AI14">
        <v>1</v>
      </c>
      <c r="AJ14" t="s">
        <v>55</v>
      </c>
      <c r="AK14" t="s">
        <v>69</v>
      </c>
    </row>
    <row r="15" spans="1:37" x14ac:dyDescent="0.3">
      <c r="A15">
        <v>14</v>
      </c>
      <c r="B15">
        <v>17</v>
      </c>
      <c r="C15" t="s">
        <v>37</v>
      </c>
      <c r="G15" t="s">
        <v>58</v>
      </c>
      <c r="H15">
        <v>12305</v>
      </c>
      <c r="I15" t="s">
        <v>51</v>
      </c>
      <c r="J15" t="s">
        <v>40</v>
      </c>
      <c r="K15">
        <v>1</v>
      </c>
      <c r="L15" t="s">
        <v>41</v>
      </c>
      <c r="M15" t="s">
        <v>42</v>
      </c>
      <c r="N15" t="s">
        <v>42</v>
      </c>
      <c r="O15" t="s">
        <v>43</v>
      </c>
      <c r="P15" t="s">
        <v>43</v>
      </c>
      <c r="Q15" t="s">
        <v>43</v>
      </c>
      <c r="R15" t="s">
        <v>42</v>
      </c>
      <c r="S15" t="s">
        <v>42</v>
      </c>
      <c r="T15" t="s">
        <v>42</v>
      </c>
      <c r="U15" t="s">
        <v>72</v>
      </c>
      <c r="V15" t="b">
        <v>1</v>
      </c>
      <c r="W15" t="s">
        <v>45</v>
      </c>
      <c r="X15" t="s">
        <v>41</v>
      </c>
      <c r="Y15" t="s">
        <v>43</v>
      </c>
      <c r="Z15" t="s">
        <v>43</v>
      </c>
      <c r="AA15" t="s">
        <v>41</v>
      </c>
      <c r="AB15" t="s">
        <v>43</v>
      </c>
      <c r="AC15" t="s">
        <v>43</v>
      </c>
      <c r="AD15" t="s">
        <v>46</v>
      </c>
      <c r="AE15" t="s">
        <v>54</v>
      </c>
      <c r="AF15" t="s">
        <v>54</v>
      </c>
      <c r="AG15" t="s">
        <v>54</v>
      </c>
      <c r="AH15" t="s">
        <v>81</v>
      </c>
      <c r="AI15">
        <v>1</v>
      </c>
      <c r="AJ15" t="s">
        <v>48</v>
      </c>
      <c r="AK15" t="s">
        <v>57</v>
      </c>
    </row>
    <row r="16" spans="1:37" x14ac:dyDescent="0.3">
      <c r="A16">
        <v>15</v>
      </c>
      <c r="B16">
        <v>18</v>
      </c>
      <c r="C16" t="s">
        <v>37</v>
      </c>
      <c r="G16" t="s">
        <v>67</v>
      </c>
      <c r="H16">
        <v>12303</v>
      </c>
      <c r="I16" t="s">
        <v>51</v>
      </c>
      <c r="J16" t="s">
        <v>40</v>
      </c>
      <c r="K16">
        <v>1</v>
      </c>
      <c r="L16" t="s">
        <v>41</v>
      </c>
      <c r="M16" t="s">
        <v>41</v>
      </c>
      <c r="N16" t="s">
        <v>43</v>
      </c>
      <c r="O16" t="s">
        <v>43</v>
      </c>
      <c r="P16" t="s">
        <v>41</v>
      </c>
      <c r="Q16" t="s">
        <v>42</v>
      </c>
      <c r="R16" t="s">
        <v>43</v>
      </c>
      <c r="S16" t="s">
        <v>43</v>
      </c>
      <c r="T16" t="s">
        <v>43</v>
      </c>
      <c r="U16" t="s">
        <v>72</v>
      </c>
      <c r="V16" t="b">
        <v>1</v>
      </c>
      <c r="W16" t="s">
        <v>45</v>
      </c>
      <c r="X16" t="s">
        <v>41</v>
      </c>
      <c r="Y16" t="s">
        <v>43</v>
      </c>
      <c r="Z16" t="s">
        <v>42</v>
      </c>
      <c r="AA16" t="s">
        <v>41</v>
      </c>
      <c r="AB16" t="s">
        <v>43</v>
      </c>
      <c r="AC16" t="s">
        <v>42</v>
      </c>
      <c r="AD16" t="s">
        <v>59</v>
      </c>
      <c r="AE16" t="s">
        <v>54</v>
      </c>
      <c r="AF16" t="s">
        <v>47</v>
      </c>
      <c r="AG16" t="s">
        <v>54</v>
      </c>
      <c r="AI16">
        <v>0</v>
      </c>
      <c r="AJ16" t="s">
        <v>70</v>
      </c>
      <c r="AK16" t="s">
        <v>49</v>
      </c>
    </row>
    <row r="17" spans="1:37" x14ac:dyDescent="0.3">
      <c r="A17">
        <v>16</v>
      </c>
      <c r="B17">
        <v>19</v>
      </c>
      <c r="C17" t="s">
        <v>37</v>
      </c>
      <c r="G17" t="s">
        <v>61</v>
      </c>
      <c r="H17">
        <v>12308</v>
      </c>
      <c r="I17" t="s">
        <v>51</v>
      </c>
      <c r="J17" t="s">
        <v>64</v>
      </c>
      <c r="K17">
        <v>1</v>
      </c>
      <c r="L17" t="s">
        <v>41</v>
      </c>
      <c r="M17" t="s">
        <v>43</v>
      </c>
      <c r="N17" t="s">
        <v>42</v>
      </c>
      <c r="O17" t="s">
        <v>42</v>
      </c>
      <c r="P17" t="s">
        <v>43</v>
      </c>
      <c r="Q17" t="s">
        <v>42</v>
      </c>
      <c r="R17" t="s">
        <v>42</v>
      </c>
      <c r="S17" t="s">
        <v>42</v>
      </c>
      <c r="T17" t="s">
        <v>42</v>
      </c>
      <c r="U17" t="s">
        <v>72</v>
      </c>
      <c r="V17" t="b">
        <v>1</v>
      </c>
      <c r="W17" t="s">
        <v>45</v>
      </c>
      <c r="X17" t="s">
        <v>41</v>
      </c>
      <c r="Y17" t="s">
        <v>42</v>
      </c>
      <c r="Z17" t="s">
        <v>42</v>
      </c>
      <c r="AA17" t="s">
        <v>41</v>
      </c>
      <c r="AB17" t="s">
        <v>41</v>
      </c>
      <c r="AC17" t="s">
        <v>43</v>
      </c>
      <c r="AD17" t="s">
        <v>59</v>
      </c>
      <c r="AE17" t="s">
        <v>54</v>
      </c>
      <c r="AF17" t="s">
        <v>54</v>
      </c>
      <c r="AG17" t="s">
        <v>54</v>
      </c>
      <c r="AI17">
        <v>0</v>
      </c>
      <c r="AJ17" t="s">
        <v>55</v>
      </c>
      <c r="AK17" t="s">
        <v>57</v>
      </c>
    </row>
    <row r="18" spans="1:37" x14ac:dyDescent="0.3">
      <c r="A18">
        <v>17</v>
      </c>
      <c r="B18">
        <v>20</v>
      </c>
      <c r="C18" t="s">
        <v>37</v>
      </c>
      <c r="G18" t="s">
        <v>58</v>
      </c>
      <c r="H18">
        <v>12306</v>
      </c>
      <c r="I18" t="s">
        <v>51</v>
      </c>
      <c r="J18" t="s">
        <v>64</v>
      </c>
      <c r="K18">
        <v>0</v>
      </c>
      <c r="L18" t="s">
        <v>41</v>
      </c>
      <c r="M18" t="s">
        <v>41</v>
      </c>
      <c r="N18" t="s">
        <v>41</v>
      </c>
      <c r="O18" t="s">
        <v>43</v>
      </c>
      <c r="P18" t="s">
        <v>43</v>
      </c>
      <c r="Q18" t="s">
        <v>42</v>
      </c>
      <c r="R18" t="s">
        <v>42</v>
      </c>
      <c r="S18" t="s">
        <v>42</v>
      </c>
      <c r="T18" t="s">
        <v>43</v>
      </c>
      <c r="U18" t="s">
        <v>56</v>
      </c>
      <c r="V18" t="b">
        <v>0</v>
      </c>
      <c r="W18" t="s">
        <v>65</v>
      </c>
      <c r="X18" t="s">
        <v>41</v>
      </c>
      <c r="Y18" t="s">
        <v>41</v>
      </c>
      <c r="Z18" t="s">
        <v>42</v>
      </c>
      <c r="AA18" t="s">
        <v>41</v>
      </c>
      <c r="AB18" t="s">
        <v>41</v>
      </c>
      <c r="AC18" t="s">
        <v>42</v>
      </c>
      <c r="AD18" t="s">
        <v>53</v>
      </c>
      <c r="AE18" t="s">
        <v>62</v>
      </c>
      <c r="AF18" t="s">
        <v>47</v>
      </c>
      <c r="AG18" t="s">
        <v>47</v>
      </c>
      <c r="AI18">
        <v>0</v>
      </c>
      <c r="AJ18" t="s">
        <v>82</v>
      </c>
      <c r="AK18" t="s">
        <v>49</v>
      </c>
    </row>
    <row r="19" spans="1:37" x14ac:dyDescent="0.3">
      <c r="A19">
        <v>18</v>
      </c>
      <c r="B19">
        <v>21</v>
      </c>
      <c r="C19" t="s">
        <v>37</v>
      </c>
      <c r="G19" t="s">
        <v>83</v>
      </c>
      <c r="H19">
        <v>12302</v>
      </c>
      <c r="I19" t="s">
        <v>51</v>
      </c>
      <c r="J19" t="s">
        <v>64</v>
      </c>
      <c r="K19">
        <v>1</v>
      </c>
      <c r="L19" t="s">
        <v>41</v>
      </c>
      <c r="M19" t="s">
        <v>43</v>
      </c>
      <c r="N19" t="s">
        <v>43</v>
      </c>
      <c r="O19" t="s">
        <v>43</v>
      </c>
      <c r="P19" t="s">
        <v>43</v>
      </c>
      <c r="Q19" t="s">
        <v>43</v>
      </c>
      <c r="R19" t="s">
        <v>42</v>
      </c>
      <c r="S19" t="s">
        <v>42</v>
      </c>
      <c r="T19" t="s">
        <v>42</v>
      </c>
      <c r="U19" t="s">
        <v>52</v>
      </c>
      <c r="V19" t="b">
        <v>0</v>
      </c>
      <c r="W19" t="s">
        <v>43</v>
      </c>
      <c r="X19" t="s">
        <v>41</v>
      </c>
      <c r="Y19" t="s">
        <v>43</v>
      </c>
      <c r="Z19" t="s">
        <v>42</v>
      </c>
      <c r="AA19" t="s">
        <v>41</v>
      </c>
      <c r="AB19" t="s">
        <v>41</v>
      </c>
      <c r="AC19" t="s">
        <v>43</v>
      </c>
      <c r="AD19" t="s">
        <v>59</v>
      </c>
      <c r="AE19" t="s">
        <v>47</v>
      </c>
      <c r="AF19" t="s">
        <v>47</v>
      </c>
      <c r="AG19" t="s">
        <v>47</v>
      </c>
      <c r="AI19">
        <v>0</v>
      </c>
      <c r="AJ19" t="s">
        <v>63</v>
      </c>
      <c r="AK19" t="s">
        <v>49</v>
      </c>
    </row>
    <row r="20" spans="1:37" x14ac:dyDescent="0.3">
      <c r="A20">
        <v>19</v>
      </c>
      <c r="B20">
        <v>22</v>
      </c>
      <c r="C20" t="s">
        <v>37</v>
      </c>
      <c r="G20" t="s">
        <v>61</v>
      </c>
      <c r="H20">
        <v>12302</v>
      </c>
      <c r="I20" t="s">
        <v>39</v>
      </c>
      <c r="J20" t="s">
        <v>40</v>
      </c>
      <c r="K20">
        <v>0</v>
      </c>
      <c r="L20" t="s">
        <v>41</v>
      </c>
      <c r="M20" t="s">
        <v>42</v>
      </c>
      <c r="N20" t="s">
        <v>42</v>
      </c>
      <c r="O20" t="s">
        <v>42</v>
      </c>
      <c r="P20" t="s">
        <v>42</v>
      </c>
      <c r="Q20" t="s">
        <v>42</v>
      </c>
      <c r="R20" t="s">
        <v>42</v>
      </c>
      <c r="S20" t="s">
        <v>42</v>
      </c>
      <c r="T20" t="s">
        <v>42</v>
      </c>
      <c r="U20" t="s">
        <v>56</v>
      </c>
      <c r="V20" t="b">
        <v>0</v>
      </c>
      <c r="W20" t="s">
        <v>43</v>
      </c>
      <c r="X20" t="s">
        <v>42</v>
      </c>
      <c r="Y20" t="s">
        <v>42</v>
      </c>
      <c r="Z20" t="s">
        <v>43</v>
      </c>
      <c r="AA20" t="s">
        <v>42</v>
      </c>
      <c r="AB20" t="s">
        <v>41</v>
      </c>
      <c r="AC20" t="s">
        <v>43</v>
      </c>
      <c r="AD20" t="s">
        <v>77</v>
      </c>
      <c r="AE20" t="s">
        <v>47</v>
      </c>
      <c r="AF20" t="s">
        <v>47</v>
      </c>
      <c r="AG20" t="s">
        <v>47</v>
      </c>
      <c r="AI20">
        <v>0</v>
      </c>
      <c r="AJ20" t="s">
        <v>63</v>
      </c>
      <c r="AK20" t="s">
        <v>84</v>
      </c>
    </row>
    <row r="21" spans="1:37" x14ac:dyDescent="0.3">
      <c r="A21">
        <v>20</v>
      </c>
      <c r="B21">
        <v>23</v>
      </c>
      <c r="C21" t="s">
        <v>37</v>
      </c>
      <c r="G21" t="s">
        <v>50</v>
      </c>
      <c r="H21">
        <v>12306</v>
      </c>
      <c r="I21" t="s">
        <v>39</v>
      </c>
      <c r="J21" t="s">
        <v>64</v>
      </c>
      <c r="K21">
        <v>1</v>
      </c>
      <c r="L21" t="s">
        <v>41</v>
      </c>
      <c r="M21" t="s">
        <v>41</v>
      </c>
      <c r="N21" t="s">
        <v>43</v>
      </c>
      <c r="O21" t="s">
        <v>42</v>
      </c>
      <c r="P21" t="s">
        <v>43</v>
      </c>
      <c r="Q21" t="s">
        <v>42</v>
      </c>
      <c r="R21" t="s">
        <v>43</v>
      </c>
      <c r="S21" t="s">
        <v>43</v>
      </c>
      <c r="T21" t="s">
        <v>43</v>
      </c>
      <c r="U21" t="s">
        <v>44</v>
      </c>
      <c r="V21" t="b">
        <v>0</v>
      </c>
      <c r="W21" t="s">
        <v>45</v>
      </c>
      <c r="X21" t="s">
        <v>41</v>
      </c>
      <c r="Y21" t="s">
        <v>41</v>
      </c>
      <c r="Z21" t="s">
        <v>43</v>
      </c>
      <c r="AA21" t="s">
        <v>41</v>
      </c>
      <c r="AB21" t="s">
        <v>41</v>
      </c>
      <c r="AC21" t="s">
        <v>43</v>
      </c>
      <c r="AD21" t="s">
        <v>53</v>
      </c>
      <c r="AE21" t="s">
        <v>47</v>
      </c>
      <c r="AF21" t="s">
        <v>47</v>
      </c>
      <c r="AG21" t="s">
        <v>47</v>
      </c>
      <c r="AI21">
        <v>0</v>
      </c>
      <c r="AJ21" t="s">
        <v>82</v>
      </c>
      <c r="AK21" t="s">
        <v>49</v>
      </c>
    </row>
    <row r="22" spans="1:37" x14ac:dyDescent="0.3">
      <c r="A22">
        <v>21</v>
      </c>
      <c r="B22">
        <v>24</v>
      </c>
      <c r="C22" t="s">
        <v>37</v>
      </c>
      <c r="G22" t="s">
        <v>50</v>
      </c>
      <c r="H22">
        <v>12309</v>
      </c>
      <c r="I22" t="s">
        <v>51</v>
      </c>
      <c r="J22" t="s">
        <v>64</v>
      </c>
      <c r="K22">
        <v>1</v>
      </c>
      <c r="L22" t="s">
        <v>41</v>
      </c>
      <c r="M22" t="s">
        <v>43</v>
      </c>
      <c r="N22" t="s">
        <v>42</v>
      </c>
      <c r="O22" t="s">
        <v>43</v>
      </c>
      <c r="P22" t="s">
        <v>43</v>
      </c>
      <c r="Q22" t="s">
        <v>43</v>
      </c>
      <c r="R22" t="s">
        <v>43</v>
      </c>
      <c r="S22" t="s">
        <v>43</v>
      </c>
      <c r="T22" t="s">
        <v>43</v>
      </c>
      <c r="U22" t="s">
        <v>56</v>
      </c>
      <c r="V22" t="b">
        <v>1</v>
      </c>
      <c r="W22" t="s">
        <v>45</v>
      </c>
      <c r="X22" t="s">
        <v>41</v>
      </c>
      <c r="Y22" t="s">
        <v>43</v>
      </c>
      <c r="Z22" t="s">
        <v>42</v>
      </c>
      <c r="AA22" t="s">
        <v>41</v>
      </c>
      <c r="AB22" t="s">
        <v>43</v>
      </c>
      <c r="AC22" t="s">
        <v>42</v>
      </c>
      <c r="AD22" t="s">
        <v>59</v>
      </c>
      <c r="AE22" t="s">
        <v>54</v>
      </c>
      <c r="AF22" t="s">
        <v>47</v>
      </c>
      <c r="AG22" t="s">
        <v>54</v>
      </c>
      <c r="AI22">
        <v>0</v>
      </c>
      <c r="AJ22" t="s">
        <v>60</v>
      </c>
      <c r="AK22" t="s">
        <v>57</v>
      </c>
    </row>
    <row r="23" spans="1:37" x14ac:dyDescent="0.3">
      <c r="A23">
        <v>22</v>
      </c>
      <c r="B23">
        <v>25</v>
      </c>
      <c r="C23" t="s">
        <v>37</v>
      </c>
      <c r="G23" t="s">
        <v>83</v>
      </c>
      <c r="H23">
        <v>12309</v>
      </c>
      <c r="I23" t="s">
        <v>51</v>
      </c>
      <c r="J23" t="s">
        <v>64</v>
      </c>
      <c r="K23">
        <v>1</v>
      </c>
      <c r="L23" t="s">
        <v>41</v>
      </c>
      <c r="M23" t="s">
        <v>42</v>
      </c>
      <c r="N23" t="s">
        <v>42</v>
      </c>
      <c r="O23" t="s">
        <v>43</v>
      </c>
      <c r="P23" t="s">
        <v>43</v>
      </c>
      <c r="Q23" t="s">
        <v>43</v>
      </c>
      <c r="R23" t="s">
        <v>42</v>
      </c>
      <c r="S23" t="s">
        <v>42</v>
      </c>
      <c r="T23" t="s">
        <v>43</v>
      </c>
      <c r="U23" t="s">
        <v>56</v>
      </c>
      <c r="V23" t="b">
        <v>1</v>
      </c>
      <c r="W23" t="s">
        <v>45</v>
      </c>
      <c r="X23" t="s">
        <v>41</v>
      </c>
      <c r="Y23" t="s">
        <v>43</v>
      </c>
      <c r="Z23" t="s">
        <v>42</v>
      </c>
      <c r="AA23" t="s">
        <v>41</v>
      </c>
      <c r="AB23" t="s">
        <v>43</v>
      </c>
      <c r="AC23" t="s">
        <v>42</v>
      </c>
      <c r="AD23" t="s">
        <v>59</v>
      </c>
      <c r="AE23" t="s">
        <v>54</v>
      </c>
      <c r="AF23" t="s">
        <v>54</v>
      </c>
      <c r="AG23" t="s">
        <v>54</v>
      </c>
      <c r="AI23">
        <v>0</v>
      </c>
      <c r="AJ23" t="s">
        <v>60</v>
      </c>
      <c r="AK23" t="s">
        <v>49</v>
      </c>
    </row>
    <row r="24" spans="1:37" x14ac:dyDescent="0.3">
      <c r="A24">
        <v>23</v>
      </c>
      <c r="B24">
        <v>26</v>
      </c>
      <c r="C24" t="s">
        <v>37</v>
      </c>
      <c r="G24" t="s">
        <v>83</v>
      </c>
      <c r="H24">
        <v>12306</v>
      </c>
      <c r="I24" t="s">
        <v>51</v>
      </c>
      <c r="J24" t="s">
        <v>40</v>
      </c>
      <c r="K24">
        <v>1</v>
      </c>
      <c r="L24" t="s">
        <v>41</v>
      </c>
      <c r="M24" t="s">
        <v>43</v>
      </c>
      <c r="N24" t="s">
        <v>42</v>
      </c>
      <c r="O24" t="s">
        <v>43</v>
      </c>
      <c r="P24" t="s">
        <v>43</v>
      </c>
      <c r="Q24" t="s">
        <v>43</v>
      </c>
      <c r="R24" t="s">
        <v>43</v>
      </c>
      <c r="S24" t="s">
        <v>43</v>
      </c>
      <c r="T24" t="s">
        <v>43</v>
      </c>
      <c r="U24" t="s">
        <v>72</v>
      </c>
      <c r="V24" t="b">
        <v>1</v>
      </c>
      <c r="W24" t="s">
        <v>45</v>
      </c>
      <c r="X24" t="s">
        <v>43</v>
      </c>
      <c r="Y24" t="s">
        <v>43</v>
      </c>
      <c r="Z24" t="s">
        <v>43</v>
      </c>
      <c r="AA24" t="s">
        <v>43</v>
      </c>
      <c r="AB24" t="s">
        <v>43</v>
      </c>
      <c r="AC24" t="s">
        <v>43</v>
      </c>
      <c r="AD24" t="s">
        <v>46</v>
      </c>
      <c r="AE24" t="s">
        <v>47</v>
      </c>
      <c r="AF24" t="s">
        <v>47</v>
      </c>
      <c r="AG24" t="s">
        <v>47</v>
      </c>
      <c r="AI24">
        <v>0</v>
      </c>
      <c r="AJ24" t="s">
        <v>82</v>
      </c>
      <c r="AK24" t="s">
        <v>49</v>
      </c>
    </row>
    <row r="25" spans="1:37" x14ac:dyDescent="0.3">
      <c r="A25">
        <v>24</v>
      </c>
      <c r="B25">
        <v>27</v>
      </c>
      <c r="C25" t="s">
        <v>37</v>
      </c>
      <c r="G25" t="s">
        <v>85</v>
      </c>
      <c r="H25">
        <v>12309</v>
      </c>
      <c r="I25" t="s">
        <v>51</v>
      </c>
      <c r="J25" t="s">
        <v>40</v>
      </c>
      <c r="K25">
        <v>1</v>
      </c>
      <c r="L25" t="s">
        <v>41</v>
      </c>
      <c r="M25" t="s">
        <v>43</v>
      </c>
      <c r="N25" t="s">
        <v>42</v>
      </c>
      <c r="O25" t="s">
        <v>43</v>
      </c>
      <c r="P25" t="s">
        <v>43</v>
      </c>
      <c r="Q25" t="s">
        <v>42</v>
      </c>
      <c r="R25" t="s">
        <v>43</v>
      </c>
      <c r="S25" t="s">
        <v>43</v>
      </c>
      <c r="T25" t="s">
        <v>43</v>
      </c>
      <c r="U25" t="s">
        <v>56</v>
      </c>
      <c r="V25" t="b">
        <v>1</v>
      </c>
      <c r="W25" t="s">
        <v>45</v>
      </c>
      <c r="X25" t="s">
        <v>41</v>
      </c>
      <c r="Y25" t="s">
        <v>42</v>
      </c>
      <c r="Z25" t="s">
        <v>42</v>
      </c>
      <c r="AA25" t="s">
        <v>41</v>
      </c>
      <c r="AB25" t="s">
        <v>43</v>
      </c>
      <c r="AC25" t="s">
        <v>43</v>
      </c>
      <c r="AD25" t="s">
        <v>46</v>
      </c>
      <c r="AE25" t="s">
        <v>54</v>
      </c>
      <c r="AF25" t="s">
        <v>47</v>
      </c>
      <c r="AG25" t="s">
        <v>54</v>
      </c>
      <c r="AH25" t="s">
        <v>86</v>
      </c>
      <c r="AI25">
        <v>1</v>
      </c>
      <c r="AJ25" t="s">
        <v>60</v>
      </c>
      <c r="AK25" t="s">
        <v>57</v>
      </c>
    </row>
    <row r="26" spans="1:37" x14ac:dyDescent="0.3">
      <c r="A26">
        <v>25</v>
      </c>
      <c r="B26">
        <v>28</v>
      </c>
      <c r="C26" t="s">
        <v>37</v>
      </c>
      <c r="G26" t="s">
        <v>50</v>
      </c>
      <c r="H26">
        <v>12303</v>
      </c>
      <c r="I26" t="s">
        <v>39</v>
      </c>
      <c r="J26" t="s">
        <v>64</v>
      </c>
      <c r="K26">
        <v>0</v>
      </c>
      <c r="L26" t="s">
        <v>41</v>
      </c>
      <c r="M26" t="s">
        <v>43</v>
      </c>
      <c r="N26" t="s">
        <v>42</v>
      </c>
      <c r="O26" t="s">
        <v>42</v>
      </c>
      <c r="P26" t="s">
        <v>42</v>
      </c>
      <c r="Q26" t="s">
        <v>42</v>
      </c>
      <c r="R26" t="s">
        <v>43</v>
      </c>
      <c r="S26" t="s">
        <v>43</v>
      </c>
      <c r="T26" t="s">
        <v>43</v>
      </c>
      <c r="U26" t="s">
        <v>56</v>
      </c>
      <c r="V26" t="b">
        <v>0</v>
      </c>
      <c r="W26" t="s">
        <v>45</v>
      </c>
      <c r="X26" t="s">
        <v>41</v>
      </c>
      <c r="Y26" t="s">
        <v>43</v>
      </c>
      <c r="Z26" t="s">
        <v>43</v>
      </c>
      <c r="AA26" t="s">
        <v>43</v>
      </c>
      <c r="AB26" t="s">
        <v>42</v>
      </c>
      <c r="AC26" t="s">
        <v>43</v>
      </c>
      <c r="AD26" t="s">
        <v>46</v>
      </c>
      <c r="AE26" t="s">
        <v>62</v>
      </c>
      <c r="AF26" t="s">
        <v>47</v>
      </c>
      <c r="AG26" t="s">
        <v>62</v>
      </c>
      <c r="AH26" t="s">
        <v>87</v>
      </c>
      <c r="AI26">
        <v>1</v>
      </c>
      <c r="AJ26" t="s">
        <v>70</v>
      </c>
      <c r="AK26" t="s">
        <v>49</v>
      </c>
    </row>
    <row r="27" spans="1:37" x14ac:dyDescent="0.3">
      <c r="A27">
        <v>26</v>
      </c>
      <c r="B27">
        <v>29</v>
      </c>
      <c r="C27" t="s">
        <v>37</v>
      </c>
      <c r="G27" t="s">
        <v>58</v>
      </c>
      <c r="H27">
        <v>12305</v>
      </c>
      <c r="I27" t="s">
        <v>39</v>
      </c>
      <c r="J27" t="s">
        <v>40</v>
      </c>
      <c r="K27">
        <v>1</v>
      </c>
      <c r="L27" t="s">
        <v>41</v>
      </c>
      <c r="M27" t="s">
        <v>43</v>
      </c>
      <c r="N27" t="s">
        <v>42</v>
      </c>
      <c r="O27" t="s">
        <v>42</v>
      </c>
      <c r="P27" t="s">
        <v>43</v>
      </c>
      <c r="Q27" t="s">
        <v>43</v>
      </c>
      <c r="R27" t="s">
        <v>42</v>
      </c>
      <c r="S27" t="s">
        <v>43</v>
      </c>
      <c r="T27" t="s">
        <v>41</v>
      </c>
      <c r="U27" t="s">
        <v>52</v>
      </c>
      <c r="V27" t="b">
        <v>0</v>
      </c>
      <c r="W27" t="s">
        <v>65</v>
      </c>
      <c r="X27" t="s">
        <v>41</v>
      </c>
      <c r="Y27" t="s">
        <v>42</v>
      </c>
      <c r="Z27" t="s">
        <v>42</v>
      </c>
      <c r="AA27" t="s">
        <v>41</v>
      </c>
      <c r="AB27" t="s">
        <v>43</v>
      </c>
      <c r="AC27" t="s">
        <v>43</v>
      </c>
      <c r="AD27" t="s">
        <v>59</v>
      </c>
      <c r="AE27" t="s">
        <v>47</v>
      </c>
      <c r="AF27" t="s">
        <v>47</v>
      </c>
      <c r="AG27" t="s">
        <v>47</v>
      </c>
      <c r="AI27">
        <v>0</v>
      </c>
      <c r="AJ27" t="s">
        <v>48</v>
      </c>
      <c r="AK27" t="s">
        <v>49</v>
      </c>
    </row>
    <row r="28" spans="1:37" x14ac:dyDescent="0.3">
      <c r="A28">
        <v>27</v>
      </c>
      <c r="B28">
        <v>30</v>
      </c>
      <c r="C28" t="s">
        <v>37</v>
      </c>
      <c r="G28" t="s">
        <v>83</v>
      </c>
      <c r="H28">
        <v>12306</v>
      </c>
      <c r="I28" t="s">
        <v>88</v>
      </c>
      <c r="J28" t="s">
        <v>40</v>
      </c>
      <c r="K28">
        <v>1</v>
      </c>
      <c r="L28" t="s">
        <v>41</v>
      </c>
      <c r="M28" t="s">
        <v>41</v>
      </c>
      <c r="N28" t="s">
        <v>43</v>
      </c>
      <c r="O28" t="s">
        <v>42</v>
      </c>
      <c r="P28" t="s">
        <v>43</v>
      </c>
      <c r="Q28" t="s">
        <v>42</v>
      </c>
      <c r="R28" t="s">
        <v>43</v>
      </c>
      <c r="S28" t="s">
        <v>43</v>
      </c>
      <c r="T28" t="s">
        <v>42</v>
      </c>
      <c r="U28" t="s">
        <v>56</v>
      </c>
      <c r="V28" t="b">
        <v>1</v>
      </c>
      <c r="W28" t="s">
        <v>45</v>
      </c>
      <c r="X28" t="s">
        <v>41</v>
      </c>
      <c r="Y28" t="s">
        <v>42</v>
      </c>
      <c r="Z28" t="s">
        <v>43</v>
      </c>
      <c r="AA28" t="s">
        <v>41</v>
      </c>
      <c r="AB28" t="s">
        <v>41</v>
      </c>
      <c r="AC28" t="s">
        <v>41</v>
      </c>
      <c r="AD28" t="s">
        <v>46</v>
      </c>
      <c r="AE28" t="s">
        <v>47</v>
      </c>
      <c r="AF28" t="s">
        <v>47</v>
      </c>
      <c r="AG28" t="s">
        <v>47</v>
      </c>
      <c r="AI28">
        <v>0</v>
      </c>
      <c r="AJ28" t="s">
        <v>82</v>
      </c>
      <c r="AK28" t="s">
        <v>49</v>
      </c>
    </row>
    <row r="29" spans="1:37" x14ac:dyDescent="0.3">
      <c r="A29">
        <v>28</v>
      </c>
      <c r="B29">
        <v>31</v>
      </c>
      <c r="C29" t="s">
        <v>37</v>
      </c>
      <c r="G29" t="s">
        <v>58</v>
      </c>
      <c r="H29">
        <v>12309</v>
      </c>
      <c r="I29" t="s">
        <v>51</v>
      </c>
      <c r="J29" t="s">
        <v>40</v>
      </c>
      <c r="K29">
        <v>1</v>
      </c>
      <c r="L29" t="s">
        <v>43</v>
      </c>
      <c r="M29" t="s">
        <v>43</v>
      </c>
      <c r="N29" t="s">
        <v>42</v>
      </c>
      <c r="O29" t="s">
        <v>42</v>
      </c>
      <c r="P29" t="s">
        <v>42</v>
      </c>
      <c r="Q29" t="s">
        <v>42</v>
      </c>
      <c r="R29" t="s">
        <v>42</v>
      </c>
      <c r="S29" t="s">
        <v>42</v>
      </c>
      <c r="T29" t="s">
        <v>43</v>
      </c>
      <c r="U29" t="s">
        <v>72</v>
      </c>
      <c r="V29" t="b">
        <v>1</v>
      </c>
      <c r="W29" t="s">
        <v>45</v>
      </c>
      <c r="X29" t="s">
        <v>41</v>
      </c>
      <c r="Y29" t="s">
        <v>43</v>
      </c>
      <c r="Z29" t="s">
        <v>42</v>
      </c>
      <c r="AA29" t="s">
        <v>41</v>
      </c>
      <c r="AB29" t="s">
        <v>43</v>
      </c>
      <c r="AC29" t="s">
        <v>43</v>
      </c>
      <c r="AD29" t="s">
        <v>59</v>
      </c>
      <c r="AE29" t="s">
        <v>54</v>
      </c>
      <c r="AF29" t="s">
        <v>54</v>
      </c>
      <c r="AG29" t="s">
        <v>54</v>
      </c>
      <c r="AH29" t="s">
        <v>89</v>
      </c>
      <c r="AI29">
        <v>1</v>
      </c>
      <c r="AJ29" t="s">
        <v>60</v>
      </c>
      <c r="AK29" t="s">
        <v>49</v>
      </c>
    </row>
    <row r="30" spans="1:37" x14ac:dyDescent="0.3">
      <c r="A30">
        <v>29</v>
      </c>
      <c r="B30">
        <v>32</v>
      </c>
      <c r="C30" t="s">
        <v>37</v>
      </c>
      <c r="G30" t="s">
        <v>58</v>
      </c>
      <c r="H30">
        <v>12305</v>
      </c>
      <c r="I30" t="s">
        <v>39</v>
      </c>
      <c r="J30" t="s">
        <v>40</v>
      </c>
      <c r="K30">
        <v>0</v>
      </c>
      <c r="L30" t="s">
        <v>41</v>
      </c>
      <c r="M30" t="s">
        <v>43</v>
      </c>
      <c r="N30" t="s">
        <v>42</v>
      </c>
      <c r="O30" t="s">
        <v>43</v>
      </c>
      <c r="P30" t="s">
        <v>43</v>
      </c>
      <c r="Q30" t="s">
        <v>43</v>
      </c>
      <c r="R30" t="s">
        <v>43</v>
      </c>
      <c r="S30" t="s">
        <v>42</v>
      </c>
      <c r="T30" t="s">
        <v>43</v>
      </c>
      <c r="U30" t="s">
        <v>52</v>
      </c>
      <c r="V30" t="b">
        <v>0</v>
      </c>
      <c r="W30" t="s">
        <v>43</v>
      </c>
      <c r="X30" t="s">
        <v>41</v>
      </c>
      <c r="Y30" t="s">
        <v>43</v>
      </c>
      <c r="Z30" t="s">
        <v>42</v>
      </c>
      <c r="AA30" t="s">
        <v>41</v>
      </c>
      <c r="AB30" t="s">
        <v>43</v>
      </c>
      <c r="AC30" t="s">
        <v>42</v>
      </c>
      <c r="AD30" t="s">
        <v>46</v>
      </c>
      <c r="AE30" t="s">
        <v>47</v>
      </c>
      <c r="AF30" t="s">
        <v>47</v>
      </c>
      <c r="AG30" t="s">
        <v>62</v>
      </c>
      <c r="AJ30" t="s">
        <v>48</v>
      </c>
      <c r="AK30" t="s">
        <v>49</v>
      </c>
    </row>
    <row r="31" spans="1:37" x14ac:dyDescent="0.3">
      <c r="A31">
        <v>30</v>
      </c>
      <c r="B31">
        <v>33</v>
      </c>
      <c r="C31" t="s">
        <v>37</v>
      </c>
      <c r="G31" t="s">
        <v>58</v>
      </c>
      <c r="H31">
        <v>12306</v>
      </c>
      <c r="I31" t="s">
        <v>51</v>
      </c>
      <c r="J31" t="s">
        <v>64</v>
      </c>
      <c r="K31">
        <v>1</v>
      </c>
      <c r="L31" t="s">
        <v>41</v>
      </c>
      <c r="M31" t="s">
        <v>43</v>
      </c>
      <c r="N31" t="s">
        <v>41</v>
      </c>
      <c r="O31" t="s">
        <v>42</v>
      </c>
      <c r="P31" t="s">
        <v>43</v>
      </c>
      <c r="Q31" t="s">
        <v>42</v>
      </c>
      <c r="R31" t="s">
        <v>43</v>
      </c>
      <c r="S31" t="s">
        <v>42</v>
      </c>
      <c r="T31" t="s">
        <v>43</v>
      </c>
      <c r="U31" t="s">
        <v>56</v>
      </c>
      <c r="V31" t="b">
        <v>1</v>
      </c>
      <c r="W31" t="s">
        <v>45</v>
      </c>
      <c r="X31" t="s">
        <v>41</v>
      </c>
      <c r="Y31" t="s">
        <v>43</v>
      </c>
      <c r="Z31" t="s">
        <v>42</v>
      </c>
      <c r="AA31" t="s">
        <v>41</v>
      </c>
      <c r="AB31" t="s">
        <v>43</v>
      </c>
      <c r="AC31" t="s">
        <v>41</v>
      </c>
      <c r="AD31" t="s">
        <v>46</v>
      </c>
      <c r="AE31" t="s">
        <v>54</v>
      </c>
      <c r="AF31" t="s">
        <v>47</v>
      </c>
      <c r="AG31" t="s">
        <v>54</v>
      </c>
      <c r="AI31">
        <v>0</v>
      </c>
      <c r="AJ31" t="s">
        <v>82</v>
      </c>
      <c r="AK31" t="s">
        <v>57</v>
      </c>
    </row>
    <row r="32" spans="1:37" x14ac:dyDescent="0.3">
      <c r="A32">
        <v>31</v>
      </c>
      <c r="B32">
        <v>34</v>
      </c>
      <c r="C32" t="s">
        <v>37</v>
      </c>
      <c r="G32" t="s">
        <v>61</v>
      </c>
      <c r="H32">
        <v>12304</v>
      </c>
      <c r="I32" t="s">
        <v>88</v>
      </c>
      <c r="J32" t="s">
        <v>40</v>
      </c>
      <c r="K32">
        <v>0</v>
      </c>
      <c r="L32" t="s">
        <v>42</v>
      </c>
      <c r="M32" t="s">
        <v>41</v>
      </c>
      <c r="N32" t="s">
        <v>42</v>
      </c>
      <c r="O32" t="s">
        <v>42</v>
      </c>
      <c r="P32" t="s">
        <v>42</v>
      </c>
      <c r="Q32" t="s">
        <v>42</v>
      </c>
      <c r="R32" t="s">
        <v>42</v>
      </c>
      <c r="S32" t="s">
        <v>42</v>
      </c>
      <c r="T32" t="s">
        <v>43</v>
      </c>
      <c r="U32" t="s">
        <v>52</v>
      </c>
      <c r="V32" t="b">
        <v>0</v>
      </c>
      <c r="W32" t="s">
        <v>43</v>
      </c>
      <c r="X32" t="s">
        <v>41</v>
      </c>
      <c r="Y32" t="s">
        <v>43</v>
      </c>
      <c r="Z32" t="s">
        <v>42</v>
      </c>
      <c r="AA32" t="s">
        <v>43</v>
      </c>
      <c r="AB32" t="s">
        <v>41</v>
      </c>
      <c r="AC32" t="s">
        <v>43</v>
      </c>
      <c r="AD32" t="s">
        <v>77</v>
      </c>
      <c r="AE32" t="s">
        <v>79</v>
      </c>
      <c r="AF32" t="s">
        <v>62</v>
      </c>
      <c r="AG32" t="s">
        <v>62</v>
      </c>
      <c r="AI32">
        <v>0</v>
      </c>
      <c r="AJ32" t="s">
        <v>76</v>
      </c>
      <c r="AK32" t="s">
        <v>49</v>
      </c>
    </row>
    <row r="33" spans="1:37" x14ac:dyDescent="0.3">
      <c r="A33">
        <v>32</v>
      </c>
      <c r="B33">
        <v>35</v>
      </c>
      <c r="C33" t="s">
        <v>37</v>
      </c>
      <c r="G33" t="s">
        <v>83</v>
      </c>
      <c r="H33">
        <v>12306</v>
      </c>
      <c r="I33" t="s">
        <v>51</v>
      </c>
      <c r="J33" t="s">
        <v>64</v>
      </c>
      <c r="K33">
        <v>0</v>
      </c>
      <c r="L33" t="s">
        <v>41</v>
      </c>
      <c r="M33" t="s">
        <v>43</v>
      </c>
      <c r="N33" t="s">
        <v>43</v>
      </c>
      <c r="O33" t="s">
        <v>41</v>
      </c>
      <c r="P33" t="s">
        <v>41</v>
      </c>
      <c r="Q33" t="s">
        <v>43</v>
      </c>
      <c r="R33" t="s">
        <v>42</v>
      </c>
      <c r="S33" t="s">
        <v>41</v>
      </c>
      <c r="T33" t="s">
        <v>43</v>
      </c>
      <c r="U33" t="s">
        <v>52</v>
      </c>
      <c r="V33" t="b">
        <v>0</v>
      </c>
      <c r="W33" t="s">
        <v>45</v>
      </c>
      <c r="X33" t="s">
        <v>41</v>
      </c>
      <c r="Y33" t="s">
        <v>43</v>
      </c>
      <c r="Z33" t="s">
        <v>42</v>
      </c>
      <c r="AA33" t="s">
        <v>41</v>
      </c>
      <c r="AB33" t="s">
        <v>43</v>
      </c>
      <c r="AC33" t="s">
        <v>42</v>
      </c>
      <c r="AD33" t="s">
        <v>46</v>
      </c>
      <c r="AE33" t="s">
        <v>47</v>
      </c>
      <c r="AF33" t="s">
        <v>54</v>
      </c>
      <c r="AG33" t="s">
        <v>54</v>
      </c>
      <c r="AH33" t="s">
        <v>90</v>
      </c>
      <c r="AI33">
        <v>1</v>
      </c>
      <c r="AJ33" t="s">
        <v>82</v>
      </c>
      <c r="AK33" t="s">
        <v>49</v>
      </c>
    </row>
    <row r="34" spans="1:37" x14ac:dyDescent="0.3">
      <c r="A34">
        <v>33</v>
      </c>
      <c r="B34">
        <v>36</v>
      </c>
      <c r="C34" t="s">
        <v>37</v>
      </c>
      <c r="G34" t="s">
        <v>83</v>
      </c>
      <c r="H34">
        <v>12304</v>
      </c>
      <c r="I34" t="s">
        <v>91</v>
      </c>
      <c r="J34" t="s">
        <v>64</v>
      </c>
      <c r="K34">
        <v>0</v>
      </c>
      <c r="L34" t="s">
        <v>43</v>
      </c>
      <c r="M34" t="s">
        <v>43</v>
      </c>
      <c r="N34" t="s">
        <v>43</v>
      </c>
      <c r="O34" t="s">
        <v>42</v>
      </c>
      <c r="P34" t="s">
        <v>43</v>
      </c>
      <c r="Q34" t="s">
        <v>43</v>
      </c>
      <c r="R34" t="s">
        <v>43</v>
      </c>
      <c r="S34" t="s">
        <v>43</v>
      </c>
      <c r="T34" t="s">
        <v>43</v>
      </c>
      <c r="U34" t="s">
        <v>56</v>
      </c>
      <c r="V34" t="b">
        <v>0</v>
      </c>
      <c r="W34" t="s">
        <v>41</v>
      </c>
      <c r="X34" t="s">
        <v>41</v>
      </c>
      <c r="Y34" t="s">
        <v>41</v>
      </c>
      <c r="Z34" t="s">
        <v>43</v>
      </c>
      <c r="AA34" t="s">
        <v>41</v>
      </c>
      <c r="AB34" t="s">
        <v>41</v>
      </c>
      <c r="AC34" t="s">
        <v>43</v>
      </c>
      <c r="AD34" t="s">
        <v>77</v>
      </c>
      <c r="AE34" t="s">
        <v>79</v>
      </c>
      <c r="AF34" t="s">
        <v>79</v>
      </c>
      <c r="AG34" t="s">
        <v>79</v>
      </c>
      <c r="AH34" t="s">
        <v>92</v>
      </c>
      <c r="AI34">
        <v>1</v>
      </c>
      <c r="AJ34" t="s">
        <v>76</v>
      </c>
      <c r="AK34" t="s">
        <v>49</v>
      </c>
    </row>
    <row r="35" spans="1:37" x14ac:dyDescent="0.3">
      <c r="A35">
        <v>34</v>
      </c>
      <c r="B35">
        <v>37</v>
      </c>
      <c r="C35" t="s">
        <v>37</v>
      </c>
      <c r="G35" t="s">
        <v>58</v>
      </c>
      <c r="H35">
        <v>12305</v>
      </c>
      <c r="I35" t="s">
        <v>93</v>
      </c>
      <c r="J35" t="s">
        <v>64</v>
      </c>
      <c r="K35">
        <v>0</v>
      </c>
      <c r="L35" t="s">
        <v>41</v>
      </c>
      <c r="M35" t="s">
        <v>41</v>
      </c>
      <c r="N35" t="s">
        <v>41</v>
      </c>
      <c r="O35" t="s">
        <v>42</v>
      </c>
      <c r="P35" t="s">
        <v>41</v>
      </c>
      <c r="Q35" t="s">
        <v>41</v>
      </c>
      <c r="R35" t="s">
        <v>43</v>
      </c>
      <c r="S35" t="s">
        <v>41</v>
      </c>
      <c r="T35" t="s">
        <v>41</v>
      </c>
      <c r="U35" t="s">
        <v>52</v>
      </c>
      <c r="V35" t="b">
        <v>0</v>
      </c>
      <c r="W35" t="s">
        <v>41</v>
      </c>
      <c r="X35" t="s">
        <v>41</v>
      </c>
      <c r="Y35" t="s">
        <v>43</v>
      </c>
      <c r="Z35" t="s">
        <v>43</v>
      </c>
      <c r="AA35" t="s">
        <v>41</v>
      </c>
      <c r="AB35" t="s">
        <v>41</v>
      </c>
      <c r="AC35" t="s">
        <v>43</v>
      </c>
      <c r="AD35" t="s">
        <v>53</v>
      </c>
      <c r="AE35" t="s">
        <v>62</v>
      </c>
      <c r="AF35" t="s">
        <v>62</v>
      </c>
      <c r="AG35" t="s">
        <v>62</v>
      </c>
      <c r="AH35" t="s">
        <v>94</v>
      </c>
      <c r="AI35">
        <v>1</v>
      </c>
      <c r="AJ35" t="s">
        <v>48</v>
      </c>
      <c r="AK35" t="s">
        <v>49</v>
      </c>
    </row>
    <row r="36" spans="1:37" x14ac:dyDescent="0.3">
      <c r="A36">
        <v>35</v>
      </c>
      <c r="B36">
        <v>38</v>
      </c>
      <c r="C36" t="s">
        <v>37</v>
      </c>
      <c r="G36" t="s">
        <v>58</v>
      </c>
      <c r="H36">
        <v>12303</v>
      </c>
      <c r="I36" t="s">
        <v>51</v>
      </c>
      <c r="J36" t="s">
        <v>40</v>
      </c>
      <c r="K36">
        <v>1</v>
      </c>
      <c r="L36" t="s">
        <v>41</v>
      </c>
      <c r="M36" t="s">
        <v>43</v>
      </c>
      <c r="N36" t="s">
        <v>43</v>
      </c>
      <c r="O36" t="s">
        <v>42</v>
      </c>
      <c r="P36" t="s">
        <v>41</v>
      </c>
      <c r="Q36" t="s">
        <v>42</v>
      </c>
      <c r="R36" t="s">
        <v>43</v>
      </c>
      <c r="S36" t="s">
        <v>42</v>
      </c>
      <c r="T36" t="s">
        <v>42</v>
      </c>
      <c r="U36" t="s">
        <v>56</v>
      </c>
      <c r="V36" t="b">
        <v>0</v>
      </c>
      <c r="W36" t="s">
        <v>45</v>
      </c>
      <c r="X36" t="s">
        <v>41</v>
      </c>
      <c r="Y36" t="s">
        <v>43</v>
      </c>
      <c r="Z36" t="s">
        <v>43</v>
      </c>
      <c r="AA36" t="s">
        <v>41</v>
      </c>
      <c r="AB36" t="s">
        <v>41</v>
      </c>
      <c r="AC36" t="s">
        <v>41</v>
      </c>
      <c r="AD36" t="s">
        <v>46</v>
      </c>
      <c r="AE36" t="s">
        <v>54</v>
      </c>
      <c r="AF36" t="s">
        <v>47</v>
      </c>
      <c r="AG36" t="s">
        <v>54</v>
      </c>
      <c r="AI36">
        <v>0</v>
      </c>
      <c r="AJ36" t="s">
        <v>70</v>
      </c>
      <c r="AK36" t="s">
        <v>49</v>
      </c>
    </row>
    <row r="37" spans="1:37" x14ac:dyDescent="0.3">
      <c r="A37">
        <v>36</v>
      </c>
      <c r="B37">
        <v>39</v>
      </c>
      <c r="C37" t="s">
        <v>37</v>
      </c>
      <c r="G37" t="s">
        <v>85</v>
      </c>
      <c r="H37">
        <v>12306</v>
      </c>
      <c r="I37" t="s">
        <v>39</v>
      </c>
      <c r="J37" t="s">
        <v>40</v>
      </c>
      <c r="K37">
        <v>1</v>
      </c>
      <c r="L37" t="s">
        <v>43</v>
      </c>
      <c r="M37" t="s">
        <v>43</v>
      </c>
      <c r="N37" t="s">
        <v>41</v>
      </c>
      <c r="O37" t="s">
        <v>42</v>
      </c>
      <c r="P37" t="s">
        <v>43</v>
      </c>
      <c r="Q37" t="s">
        <v>42</v>
      </c>
      <c r="R37" t="s">
        <v>42</v>
      </c>
      <c r="S37" t="s">
        <v>42</v>
      </c>
      <c r="T37" t="s">
        <v>43</v>
      </c>
      <c r="U37" t="s">
        <v>56</v>
      </c>
      <c r="V37" t="b">
        <v>1</v>
      </c>
      <c r="W37" t="s">
        <v>45</v>
      </c>
      <c r="X37" t="s">
        <v>41</v>
      </c>
      <c r="Y37" t="s">
        <v>41</v>
      </c>
      <c r="Z37" t="s">
        <v>41</v>
      </c>
      <c r="AA37" t="s">
        <v>43</v>
      </c>
      <c r="AB37" t="s">
        <v>43</v>
      </c>
      <c r="AC37" t="s">
        <v>41</v>
      </c>
      <c r="AD37" t="s">
        <v>46</v>
      </c>
      <c r="AE37" t="s">
        <v>47</v>
      </c>
      <c r="AF37" t="s">
        <v>47</v>
      </c>
      <c r="AG37" t="s">
        <v>47</v>
      </c>
      <c r="AI37">
        <v>0</v>
      </c>
      <c r="AJ37" t="s">
        <v>82</v>
      </c>
      <c r="AK37" t="s">
        <v>57</v>
      </c>
    </row>
    <row r="38" spans="1:37" x14ac:dyDescent="0.3">
      <c r="A38">
        <v>37</v>
      </c>
      <c r="B38">
        <v>41</v>
      </c>
      <c r="C38" t="s">
        <v>37</v>
      </c>
      <c r="G38" t="s">
        <v>58</v>
      </c>
      <c r="H38">
        <v>12309</v>
      </c>
      <c r="I38" t="s">
        <v>51</v>
      </c>
      <c r="J38" t="s">
        <v>64</v>
      </c>
      <c r="K38">
        <v>1</v>
      </c>
      <c r="L38" t="s">
        <v>41</v>
      </c>
      <c r="M38" t="s">
        <v>43</v>
      </c>
      <c r="N38" t="s">
        <v>42</v>
      </c>
      <c r="O38" t="s">
        <v>43</v>
      </c>
      <c r="P38" t="s">
        <v>43</v>
      </c>
      <c r="Q38" t="s">
        <v>42</v>
      </c>
      <c r="R38" t="s">
        <v>43</v>
      </c>
      <c r="S38" t="s">
        <v>43</v>
      </c>
      <c r="T38" t="s">
        <v>43</v>
      </c>
      <c r="U38" t="s">
        <v>72</v>
      </c>
      <c r="V38" t="b">
        <v>0</v>
      </c>
      <c r="W38" t="s">
        <v>65</v>
      </c>
      <c r="X38" t="s">
        <v>43</v>
      </c>
      <c r="Y38" t="s">
        <v>42</v>
      </c>
      <c r="Z38" t="s">
        <v>42</v>
      </c>
      <c r="AA38" t="s">
        <v>41</v>
      </c>
      <c r="AB38" t="s">
        <v>43</v>
      </c>
      <c r="AC38" t="s">
        <v>43</v>
      </c>
      <c r="AD38" t="s">
        <v>59</v>
      </c>
      <c r="AE38" t="s">
        <v>54</v>
      </c>
      <c r="AF38" t="s">
        <v>47</v>
      </c>
      <c r="AG38" t="s">
        <v>54</v>
      </c>
      <c r="AI38">
        <v>0</v>
      </c>
      <c r="AJ38" t="s">
        <v>60</v>
      </c>
      <c r="AK38" t="s">
        <v>57</v>
      </c>
    </row>
    <row r="39" spans="1:37" x14ac:dyDescent="0.3">
      <c r="A39">
        <v>38</v>
      </c>
      <c r="B39">
        <v>42</v>
      </c>
      <c r="C39" t="s">
        <v>37</v>
      </c>
      <c r="G39" t="s">
        <v>83</v>
      </c>
      <c r="H39">
        <v>12308</v>
      </c>
      <c r="I39" t="s">
        <v>39</v>
      </c>
      <c r="J39" t="s">
        <v>64</v>
      </c>
      <c r="K39">
        <v>1</v>
      </c>
      <c r="L39" t="s">
        <v>41</v>
      </c>
      <c r="M39" t="s">
        <v>43</v>
      </c>
      <c r="N39" t="s">
        <v>42</v>
      </c>
      <c r="O39" t="s">
        <v>43</v>
      </c>
      <c r="P39" t="s">
        <v>43</v>
      </c>
      <c r="Q39" t="s">
        <v>42</v>
      </c>
      <c r="R39" t="s">
        <v>43</v>
      </c>
      <c r="S39" t="s">
        <v>43</v>
      </c>
      <c r="T39" t="s">
        <v>43</v>
      </c>
      <c r="U39" t="s">
        <v>56</v>
      </c>
      <c r="V39" t="b">
        <v>1</v>
      </c>
      <c r="W39" t="s">
        <v>45</v>
      </c>
      <c r="X39" t="s">
        <v>41</v>
      </c>
      <c r="Y39" t="s">
        <v>43</v>
      </c>
      <c r="Z39" t="s">
        <v>42</v>
      </c>
      <c r="AA39" t="s">
        <v>41</v>
      </c>
      <c r="AB39" t="s">
        <v>41</v>
      </c>
      <c r="AC39" t="s">
        <v>43</v>
      </c>
      <c r="AD39" t="s">
        <v>46</v>
      </c>
      <c r="AE39" t="s">
        <v>47</v>
      </c>
      <c r="AF39" t="s">
        <v>47</v>
      </c>
      <c r="AG39" t="s">
        <v>47</v>
      </c>
      <c r="AI39">
        <v>0</v>
      </c>
      <c r="AJ39" t="s">
        <v>55</v>
      </c>
      <c r="AK39" t="s">
        <v>49</v>
      </c>
    </row>
    <row r="40" spans="1:37" x14ac:dyDescent="0.3">
      <c r="A40">
        <v>39</v>
      </c>
      <c r="B40">
        <v>43</v>
      </c>
      <c r="C40" t="s">
        <v>37</v>
      </c>
      <c r="G40" t="s">
        <v>67</v>
      </c>
      <c r="H40">
        <v>12305</v>
      </c>
      <c r="I40" t="s">
        <v>39</v>
      </c>
      <c r="J40" t="s">
        <v>40</v>
      </c>
      <c r="K40">
        <v>1</v>
      </c>
      <c r="L40" t="s">
        <v>43</v>
      </c>
      <c r="M40" t="s">
        <v>43</v>
      </c>
      <c r="N40" t="s">
        <v>42</v>
      </c>
      <c r="O40" t="s">
        <v>42</v>
      </c>
      <c r="P40" t="s">
        <v>43</v>
      </c>
      <c r="Q40" t="s">
        <v>42</v>
      </c>
      <c r="R40" t="s">
        <v>43</v>
      </c>
      <c r="S40" t="s">
        <v>42</v>
      </c>
      <c r="T40" t="s">
        <v>42</v>
      </c>
      <c r="U40" t="s">
        <v>56</v>
      </c>
      <c r="V40" t="b">
        <v>0</v>
      </c>
      <c r="W40" t="s">
        <v>45</v>
      </c>
      <c r="X40" t="s">
        <v>43</v>
      </c>
      <c r="Y40" t="s">
        <v>41</v>
      </c>
      <c r="Z40" t="s">
        <v>43</v>
      </c>
      <c r="AA40" t="s">
        <v>43</v>
      </c>
      <c r="AB40" t="s">
        <v>41</v>
      </c>
      <c r="AC40" t="s">
        <v>42</v>
      </c>
      <c r="AD40" t="s">
        <v>46</v>
      </c>
      <c r="AE40" t="s">
        <v>47</v>
      </c>
      <c r="AF40" t="s">
        <v>47</v>
      </c>
      <c r="AG40" t="s">
        <v>47</v>
      </c>
      <c r="AI40">
        <v>0</v>
      </c>
      <c r="AJ40" t="s">
        <v>48</v>
      </c>
      <c r="AK40" t="s">
        <v>49</v>
      </c>
    </row>
    <row r="41" spans="1:37" x14ac:dyDescent="0.3">
      <c r="A41">
        <v>40</v>
      </c>
      <c r="B41">
        <v>44</v>
      </c>
      <c r="C41" t="s">
        <v>37</v>
      </c>
      <c r="G41" t="s">
        <v>85</v>
      </c>
      <c r="H41">
        <v>12304</v>
      </c>
      <c r="I41" t="s">
        <v>39</v>
      </c>
      <c r="J41" t="s">
        <v>64</v>
      </c>
      <c r="K41">
        <v>0</v>
      </c>
      <c r="L41" t="s">
        <v>41</v>
      </c>
      <c r="M41" t="s">
        <v>43</v>
      </c>
      <c r="N41" t="s">
        <v>43</v>
      </c>
      <c r="O41" t="s">
        <v>42</v>
      </c>
      <c r="P41" t="s">
        <v>42</v>
      </c>
      <c r="Q41" t="s">
        <v>42</v>
      </c>
      <c r="R41" t="s">
        <v>43</v>
      </c>
      <c r="S41" t="s">
        <v>43</v>
      </c>
      <c r="T41" t="s">
        <v>43</v>
      </c>
      <c r="U41" t="s">
        <v>52</v>
      </c>
      <c r="V41" t="b">
        <v>0</v>
      </c>
      <c r="W41" t="s">
        <v>43</v>
      </c>
      <c r="X41" t="s">
        <v>41</v>
      </c>
      <c r="Y41" t="s">
        <v>43</v>
      </c>
      <c r="Z41" t="s">
        <v>43</v>
      </c>
      <c r="AA41" t="s">
        <v>43</v>
      </c>
      <c r="AB41" t="s">
        <v>41</v>
      </c>
      <c r="AC41" t="s">
        <v>43</v>
      </c>
      <c r="AD41" t="s">
        <v>77</v>
      </c>
      <c r="AE41" t="s">
        <v>62</v>
      </c>
      <c r="AF41" t="s">
        <v>62</v>
      </c>
      <c r="AG41" t="s">
        <v>62</v>
      </c>
      <c r="AH41" t="s">
        <v>95</v>
      </c>
      <c r="AI41">
        <v>1</v>
      </c>
      <c r="AJ41" t="s">
        <v>76</v>
      </c>
      <c r="AK41" t="s">
        <v>49</v>
      </c>
    </row>
    <row r="42" spans="1:37" x14ac:dyDescent="0.3">
      <c r="A42">
        <v>41</v>
      </c>
      <c r="B42">
        <v>45</v>
      </c>
      <c r="C42" t="s">
        <v>37</v>
      </c>
      <c r="G42" t="s">
        <v>83</v>
      </c>
      <c r="H42">
        <v>12309</v>
      </c>
      <c r="I42" t="s">
        <v>51</v>
      </c>
      <c r="J42" t="s">
        <v>64</v>
      </c>
      <c r="K42">
        <v>1</v>
      </c>
      <c r="L42" t="s">
        <v>41</v>
      </c>
      <c r="M42" t="s">
        <v>43</v>
      </c>
      <c r="N42" t="s">
        <v>42</v>
      </c>
      <c r="O42" t="s">
        <v>43</v>
      </c>
      <c r="P42" t="s">
        <v>41</v>
      </c>
      <c r="Q42" t="s">
        <v>43</v>
      </c>
      <c r="R42" t="s">
        <v>43</v>
      </c>
      <c r="S42" t="s">
        <v>42</v>
      </c>
      <c r="T42" t="s">
        <v>43</v>
      </c>
      <c r="U42" t="s">
        <v>72</v>
      </c>
      <c r="V42" t="b">
        <v>1</v>
      </c>
      <c r="W42" t="s">
        <v>45</v>
      </c>
      <c r="X42" t="s">
        <v>41</v>
      </c>
      <c r="Y42" t="s">
        <v>43</v>
      </c>
      <c r="Z42" t="s">
        <v>43</v>
      </c>
      <c r="AA42" t="s">
        <v>41</v>
      </c>
      <c r="AB42" t="s">
        <v>43</v>
      </c>
      <c r="AC42" t="s">
        <v>43</v>
      </c>
      <c r="AD42" t="s">
        <v>46</v>
      </c>
      <c r="AE42" t="s">
        <v>47</v>
      </c>
      <c r="AF42" t="s">
        <v>47</v>
      </c>
      <c r="AG42" t="s">
        <v>47</v>
      </c>
      <c r="AH42" t="s">
        <v>96</v>
      </c>
      <c r="AI42">
        <v>1</v>
      </c>
      <c r="AJ42" t="s">
        <v>60</v>
      </c>
      <c r="AK42" t="s">
        <v>49</v>
      </c>
    </row>
    <row r="43" spans="1:37" x14ac:dyDescent="0.3">
      <c r="A43">
        <v>42</v>
      </c>
      <c r="B43">
        <v>46</v>
      </c>
      <c r="C43" t="s">
        <v>37</v>
      </c>
      <c r="G43" t="s">
        <v>50</v>
      </c>
      <c r="H43">
        <v>12305</v>
      </c>
      <c r="I43" t="s">
        <v>51</v>
      </c>
      <c r="J43" t="s">
        <v>40</v>
      </c>
      <c r="K43">
        <v>1</v>
      </c>
      <c r="L43" t="s">
        <v>41</v>
      </c>
      <c r="M43" t="s">
        <v>43</v>
      </c>
      <c r="N43" t="s">
        <v>43</v>
      </c>
      <c r="O43" t="s">
        <v>43</v>
      </c>
      <c r="P43" t="s">
        <v>43</v>
      </c>
      <c r="Q43" t="s">
        <v>43</v>
      </c>
      <c r="R43" t="s">
        <v>42</v>
      </c>
      <c r="S43" t="s">
        <v>42</v>
      </c>
      <c r="T43" t="s">
        <v>42</v>
      </c>
      <c r="U43" t="s">
        <v>52</v>
      </c>
      <c r="V43" t="b">
        <v>1</v>
      </c>
      <c r="W43" t="s">
        <v>45</v>
      </c>
      <c r="X43" t="s">
        <v>41</v>
      </c>
      <c r="Y43" t="s">
        <v>43</v>
      </c>
      <c r="Z43" t="s">
        <v>42</v>
      </c>
      <c r="AA43" t="s">
        <v>41</v>
      </c>
      <c r="AB43" t="s">
        <v>43</v>
      </c>
      <c r="AC43" t="s">
        <v>43</v>
      </c>
      <c r="AD43" t="s">
        <v>46</v>
      </c>
      <c r="AE43" t="s">
        <v>47</v>
      </c>
      <c r="AF43" t="s">
        <v>47</v>
      </c>
      <c r="AG43" t="s">
        <v>47</v>
      </c>
      <c r="AI43">
        <v>0</v>
      </c>
      <c r="AJ43" t="s">
        <v>48</v>
      </c>
      <c r="AK43" t="s">
        <v>49</v>
      </c>
    </row>
    <row r="44" spans="1:37" x14ac:dyDescent="0.3">
      <c r="A44">
        <v>43</v>
      </c>
      <c r="B44">
        <v>47</v>
      </c>
      <c r="C44" t="s">
        <v>37</v>
      </c>
      <c r="G44" t="s">
        <v>50</v>
      </c>
      <c r="H44">
        <v>12308</v>
      </c>
      <c r="I44" t="s">
        <v>51</v>
      </c>
      <c r="J44" t="s">
        <v>40</v>
      </c>
      <c r="K44">
        <v>1</v>
      </c>
      <c r="L44" t="s">
        <v>41</v>
      </c>
      <c r="M44" t="s">
        <v>43</v>
      </c>
      <c r="N44" t="s">
        <v>42</v>
      </c>
      <c r="O44" t="s">
        <v>43</v>
      </c>
      <c r="P44" t="s">
        <v>43</v>
      </c>
      <c r="Q44" t="s">
        <v>43</v>
      </c>
      <c r="R44" t="s">
        <v>43</v>
      </c>
      <c r="S44" t="s">
        <v>43</v>
      </c>
      <c r="T44" t="s">
        <v>43</v>
      </c>
      <c r="U44" t="s">
        <v>56</v>
      </c>
      <c r="V44" t="b">
        <v>0</v>
      </c>
      <c r="W44" t="s">
        <v>45</v>
      </c>
      <c r="X44" t="s">
        <v>41</v>
      </c>
      <c r="Y44" t="s">
        <v>41</v>
      </c>
      <c r="Z44" t="s">
        <v>43</v>
      </c>
      <c r="AA44" t="s">
        <v>41</v>
      </c>
      <c r="AB44" t="s">
        <v>43</v>
      </c>
      <c r="AC44" t="s">
        <v>43</v>
      </c>
      <c r="AD44" t="s">
        <v>46</v>
      </c>
      <c r="AE44" t="s">
        <v>47</v>
      </c>
      <c r="AF44" t="s">
        <v>47</v>
      </c>
      <c r="AG44" t="s">
        <v>47</v>
      </c>
      <c r="AI44">
        <v>0</v>
      </c>
      <c r="AJ44" t="s">
        <v>55</v>
      </c>
      <c r="AK44" t="s">
        <v>49</v>
      </c>
    </row>
    <row r="45" spans="1:37" x14ac:dyDescent="0.3">
      <c r="A45">
        <v>44</v>
      </c>
      <c r="B45">
        <v>48</v>
      </c>
      <c r="C45" t="s">
        <v>37</v>
      </c>
      <c r="G45" t="s">
        <v>85</v>
      </c>
      <c r="H45">
        <v>12308</v>
      </c>
      <c r="I45" t="s">
        <v>51</v>
      </c>
      <c r="J45" t="s">
        <v>40</v>
      </c>
      <c r="K45">
        <v>1</v>
      </c>
      <c r="L45" t="s">
        <v>41</v>
      </c>
      <c r="M45" t="s">
        <v>43</v>
      </c>
      <c r="N45" t="s">
        <v>43</v>
      </c>
      <c r="O45" t="s">
        <v>42</v>
      </c>
      <c r="P45" t="s">
        <v>43</v>
      </c>
      <c r="Q45" t="s">
        <v>42</v>
      </c>
      <c r="R45" t="s">
        <v>42</v>
      </c>
      <c r="S45" t="s">
        <v>43</v>
      </c>
      <c r="T45" t="s">
        <v>43</v>
      </c>
      <c r="U45" t="s">
        <v>56</v>
      </c>
      <c r="V45" t="b">
        <v>0</v>
      </c>
      <c r="W45" t="s">
        <v>45</v>
      </c>
      <c r="X45" t="s">
        <v>41</v>
      </c>
      <c r="Y45" t="s">
        <v>42</v>
      </c>
      <c r="Z45" t="s">
        <v>43</v>
      </c>
      <c r="AA45" t="s">
        <v>41</v>
      </c>
      <c r="AB45" t="s">
        <v>43</v>
      </c>
      <c r="AC45" t="s">
        <v>43</v>
      </c>
      <c r="AD45" t="s">
        <v>46</v>
      </c>
      <c r="AE45" t="s">
        <v>47</v>
      </c>
      <c r="AF45" t="s">
        <v>47</v>
      </c>
      <c r="AG45" t="s">
        <v>47</v>
      </c>
      <c r="AH45" t="s">
        <v>97</v>
      </c>
      <c r="AI45">
        <v>1</v>
      </c>
      <c r="AJ45" t="s">
        <v>55</v>
      </c>
      <c r="AK45" t="s">
        <v>49</v>
      </c>
    </row>
    <row r="46" spans="1:37" x14ac:dyDescent="0.3">
      <c r="A46">
        <v>45</v>
      </c>
      <c r="B46">
        <v>49</v>
      </c>
      <c r="C46" t="s">
        <v>37</v>
      </c>
      <c r="G46" t="s">
        <v>83</v>
      </c>
      <c r="H46">
        <v>12303</v>
      </c>
      <c r="I46" t="s">
        <v>51</v>
      </c>
      <c r="J46" t="s">
        <v>64</v>
      </c>
      <c r="K46">
        <v>1</v>
      </c>
      <c r="L46" t="s">
        <v>41</v>
      </c>
      <c r="M46" t="s">
        <v>43</v>
      </c>
      <c r="N46" t="s">
        <v>42</v>
      </c>
      <c r="O46" t="s">
        <v>43</v>
      </c>
      <c r="P46" t="s">
        <v>42</v>
      </c>
      <c r="Q46" t="s">
        <v>42</v>
      </c>
      <c r="R46" t="s">
        <v>42</v>
      </c>
      <c r="S46" t="s">
        <v>42</v>
      </c>
      <c r="T46" t="s">
        <v>42</v>
      </c>
      <c r="U46" t="s">
        <v>56</v>
      </c>
      <c r="V46" t="b">
        <v>0</v>
      </c>
      <c r="W46" t="s">
        <v>45</v>
      </c>
      <c r="X46" t="s">
        <v>41</v>
      </c>
      <c r="Y46" t="s">
        <v>43</v>
      </c>
      <c r="Z46" t="s">
        <v>42</v>
      </c>
      <c r="AA46" t="s">
        <v>41</v>
      </c>
      <c r="AB46" t="s">
        <v>43</v>
      </c>
      <c r="AC46" t="s">
        <v>43</v>
      </c>
      <c r="AD46" t="s">
        <v>53</v>
      </c>
      <c r="AE46" t="s">
        <v>62</v>
      </c>
      <c r="AF46" t="s">
        <v>62</v>
      </c>
      <c r="AG46" t="s">
        <v>79</v>
      </c>
      <c r="AH46" t="s">
        <v>98</v>
      </c>
      <c r="AI46">
        <v>1</v>
      </c>
      <c r="AJ46" t="s">
        <v>70</v>
      </c>
      <c r="AK46" t="s">
        <v>49</v>
      </c>
    </row>
    <row r="47" spans="1:37" x14ac:dyDescent="0.3">
      <c r="A47">
        <v>46</v>
      </c>
      <c r="B47">
        <v>50</v>
      </c>
      <c r="C47" t="s">
        <v>37</v>
      </c>
      <c r="G47" t="s">
        <v>50</v>
      </c>
      <c r="H47">
        <v>12302</v>
      </c>
      <c r="I47" t="s">
        <v>51</v>
      </c>
      <c r="J47" t="s">
        <v>40</v>
      </c>
      <c r="K47">
        <v>1</v>
      </c>
      <c r="L47" t="s">
        <v>41</v>
      </c>
      <c r="M47" t="s">
        <v>43</v>
      </c>
      <c r="N47" t="s">
        <v>41</v>
      </c>
      <c r="O47" t="s">
        <v>42</v>
      </c>
      <c r="P47" t="s">
        <v>43</v>
      </c>
      <c r="Q47" t="s">
        <v>42</v>
      </c>
      <c r="R47" t="s">
        <v>43</v>
      </c>
      <c r="S47" t="s">
        <v>42</v>
      </c>
      <c r="T47" t="s">
        <v>42</v>
      </c>
      <c r="U47" t="s">
        <v>52</v>
      </c>
      <c r="V47" t="b">
        <v>1</v>
      </c>
      <c r="W47" t="s">
        <v>45</v>
      </c>
      <c r="X47" t="s">
        <v>41</v>
      </c>
      <c r="Y47" t="s">
        <v>41</v>
      </c>
      <c r="Z47" t="s">
        <v>43</v>
      </c>
      <c r="AA47" t="s">
        <v>41</v>
      </c>
      <c r="AB47" t="s">
        <v>41</v>
      </c>
      <c r="AC47" t="s">
        <v>41</v>
      </c>
      <c r="AD47" t="s">
        <v>59</v>
      </c>
      <c r="AE47" t="s">
        <v>54</v>
      </c>
      <c r="AF47" t="s">
        <v>54</v>
      </c>
      <c r="AG47" t="s">
        <v>54</v>
      </c>
      <c r="AI47">
        <v>0</v>
      </c>
      <c r="AJ47" t="s">
        <v>63</v>
      </c>
      <c r="AK47" t="s">
        <v>49</v>
      </c>
    </row>
    <row r="48" spans="1:37" x14ac:dyDescent="0.3">
      <c r="A48">
        <v>47</v>
      </c>
      <c r="B48">
        <v>51</v>
      </c>
      <c r="C48" t="s">
        <v>37</v>
      </c>
      <c r="G48" t="s">
        <v>67</v>
      </c>
      <c r="H48">
        <v>12305</v>
      </c>
      <c r="I48" t="s">
        <v>39</v>
      </c>
      <c r="J48" t="s">
        <v>40</v>
      </c>
      <c r="K48">
        <v>1</v>
      </c>
      <c r="L48" t="s">
        <v>41</v>
      </c>
      <c r="M48" t="s">
        <v>42</v>
      </c>
      <c r="N48" t="s">
        <v>42</v>
      </c>
      <c r="O48" t="s">
        <v>43</v>
      </c>
      <c r="P48" t="s">
        <v>43</v>
      </c>
      <c r="Q48" t="s">
        <v>43</v>
      </c>
      <c r="R48" t="s">
        <v>43</v>
      </c>
      <c r="S48" t="s">
        <v>42</v>
      </c>
      <c r="T48" t="s">
        <v>42</v>
      </c>
      <c r="U48" t="s">
        <v>52</v>
      </c>
      <c r="V48" t="b">
        <v>1</v>
      </c>
      <c r="W48" t="s">
        <v>41</v>
      </c>
      <c r="X48" t="s">
        <v>43</v>
      </c>
      <c r="Y48" t="s">
        <v>41</v>
      </c>
      <c r="Z48" t="s">
        <v>42</v>
      </c>
      <c r="AA48" t="s">
        <v>41</v>
      </c>
      <c r="AB48" t="s">
        <v>43</v>
      </c>
      <c r="AC48" t="s">
        <v>41</v>
      </c>
      <c r="AD48" t="s">
        <v>46</v>
      </c>
      <c r="AE48" t="s">
        <v>47</v>
      </c>
      <c r="AF48" t="s">
        <v>47</v>
      </c>
      <c r="AG48" t="s">
        <v>47</v>
      </c>
      <c r="AH48" t="s">
        <v>99</v>
      </c>
      <c r="AI48">
        <v>1</v>
      </c>
      <c r="AJ48" t="s">
        <v>48</v>
      </c>
      <c r="AK48" t="s">
        <v>49</v>
      </c>
    </row>
    <row r="49" spans="1:37" x14ac:dyDescent="0.3">
      <c r="A49">
        <v>48</v>
      </c>
      <c r="B49">
        <v>52</v>
      </c>
      <c r="C49" t="s">
        <v>37</v>
      </c>
      <c r="G49" t="s">
        <v>83</v>
      </c>
      <c r="H49">
        <v>12306</v>
      </c>
      <c r="I49" t="s">
        <v>51</v>
      </c>
      <c r="J49" t="s">
        <v>64</v>
      </c>
      <c r="K49">
        <v>0</v>
      </c>
      <c r="L49" t="s">
        <v>41</v>
      </c>
      <c r="M49" t="s">
        <v>43</v>
      </c>
      <c r="N49" t="s">
        <v>41</v>
      </c>
      <c r="O49" t="s">
        <v>42</v>
      </c>
      <c r="P49" t="s">
        <v>43</v>
      </c>
      <c r="Q49" t="s">
        <v>43</v>
      </c>
      <c r="R49" t="s">
        <v>42</v>
      </c>
      <c r="S49" t="s">
        <v>42</v>
      </c>
      <c r="T49" t="s">
        <v>42</v>
      </c>
      <c r="U49" t="s">
        <v>72</v>
      </c>
      <c r="V49" t="b">
        <v>0</v>
      </c>
      <c r="W49" t="s">
        <v>65</v>
      </c>
      <c r="X49" t="s">
        <v>41</v>
      </c>
      <c r="Y49" t="s">
        <v>42</v>
      </c>
      <c r="Z49" t="s">
        <v>42</v>
      </c>
      <c r="AA49" t="s">
        <v>41</v>
      </c>
      <c r="AB49" t="s">
        <v>42</v>
      </c>
      <c r="AC49" t="s">
        <v>42</v>
      </c>
      <c r="AD49" t="s">
        <v>53</v>
      </c>
      <c r="AE49" t="s">
        <v>62</v>
      </c>
      <c r="AF49" t="s">
        <v>62</v>
      </c>
      <c r="AG49" t="s">
        <v>62</v>
      </c>
      <c r="AI49">
        <v>0</v>
      </c>
      <c r="AJ49" t="s">
        <v>82</v>
      </c>
      <c r="AK49" t="s">
        <v>49</v>
      </c>
    </row>
    <row r="50" spans="1:37" x14ac:dyDescent="0.3">
      <c r="A50">
        <v>49</v>
      </c>
      <c r="B50">
        <v>53</v>
      </c>
      <c r="C50" t="s">
        <v>37</v>
      </c>
      <c r="G50" t="s">
        <v>85</v>
      </c>
      <c r="H50">
        <v>12309</v>
      </c>
      <c r="I50" t="s">
        <v>51</v>
      </c>
      <c r="J50" t="s">
        <v>40</v>
      </c>
      <c r="K50">
        <v>1</v>
      </c>
      <c r="L50" t="s">
        <v>41</v>
      </c>
      <c r="M50" t="s">
        <v>43</v>
      </c>
      <c r="N50" t="s">
        <v>43</v>
      </c>
      <c r="O50" t="s">
        <v>42</v>
      </c>
      <c r="P50" t="s">
        <v>43</v>
      </c>
      <c r="Q50" t="s">
        <v>42</v>
      </c>
      <c r="R50" t="s">
        <v>43</v>
      </c>
      <c r="S50" t="s">
        <v>43</v>
      </c>
      <c r="T50" t="s">
        <v>42</v>
      </c>
      <c r="U50" t="s">
        <v>72</v>
      </c>
      <c r="V50" t="b">
        <v>1</v>
      </c>
      <c r="W50" t="s">
        <v>45</v>
      </c>
      <c r="X50" t="s">
        <v>41</v>
      </c>
      <c r="Y50" t="s">
        <v>42</v>
      </c>
      <c r="Z50" t="s">
        <v>43</v>
      </c>
      <c r="AA50" t="s">
        <v>41</v>
      </c>
      <c r="AB50" t="s">
        <v>43</v>
      </c>
      <c r="AC50" t="s">
        <v>42</v>
      </c>
      <c r="AD50" t="s">
        <v>59</v>
      </c>
      <c r="AE50" t="s">
        <v>54</v>
      </c>
      <c r="AF50" t="s">
        <v>54</v>
      </c>
      <c r="AG50" t="s">
        <v>54</v>
      </c>
      <c r="AI50">
        <v>0</v>
      </c>
      <c r="AJ50" t="s">
        <v>60</v>
      </c>
      <c r="AK50" t="s">
        <v>49</v>
      </c>
    </row>
    <row r="51" spans="1:37" x14ac:dyDescent="0.3">
      <c r="A51">
        <v>50</v>
      </c>
      <c r="B51">
        <v>54</v>
      </c>
      <c r="C51" t="s">
        <v>37</v>
      </c>
      <c r="G51" t="s">
        <v>85</v>
      </c>
      <c r="H51">
        <v>12308</v>
      </c>
      <c r="I51" t="s">
        <v>51</v>
      </c>
      <c r="J51" t="s">
        <v>40</v>
      </c>
      <c r="K51">
        <v>1</v>
      </c>
      <c r="L51" t="s">
        <v>41</v>
      </c>
      <c r="M51" t="s">
        <v>42</v>
      </c>
      <c r="N51" t="s">
        <v>42</v>
      </c>
      <c r="O51" t="s">
        <v>43</v>
      </c>
      <c r="P51" t="s">
        <v>41</v>
      </c>
      <c r="Q51" t="s">
        <v>41</v>
      </c>
      <c r="R51" t="s">
        <v>42</v>
      </c>
      <c r="S51" t="s">
        <v>42</v>
      </c>
      <c r="T51" t="s">
        <v>42</v>
      </c>
      <c r="U51" t="s">
        <v>56</v>
      </c>
      <c r="V51" t="b">
        <v>1</v>
      </c>
      <c r="W51" t="s">
        <v>45</v>
      </c>
      <c r="X51" t="s">
        <v>41</v>
      </c>
      <c r="Y51" t="s">
        <v>43</v>
      </c>
      <c r="Z51" t="s">
        <v>43</v>
      </c>
      <c r="AA51" t="s">
        <v>41</v>
      </c>
      <c r="AB51" t="s">
        <v>43</v>
      </c>
      <c r="AC51" t="s">
        <v>43</v>
      </c>
      <c r="AD51" t="s">
        <v>46</v>
      </c>
      <c r="AE51" t="s">
        <v>47</v>
      </c>
      <c r="AF51" t="s">
        <v>54</v>
      </c>
      <c r="AG51" t="s">
        <v>47</v>
      </c>
      <c r="AI51">
        <v>0</v>
      </c>
      <c r="AJ51" t="s">
        <v>55</v>
      </c>
      <c r="AK51" t="s">
        <v>49</v>
      </c>
    </row>
    <row r="52" spans="1:37" x14ac:dyDescent="0.3">
      <c r="A52">
        <v>51</v>
      </c>
      <c r="B52">
        <v>55</v>
      </c>
      <c r="C52" t="s">
        <v>37</v>
      </c>
      <c r="G52" t="s">
        <v>50</v>
      </c>
      <c r="H52">
        <v>12309</v>
      </c>
      <c r="I52" t="s">
        <v>51</v>
      </c>
      <c r="J52" t="s">
        <v>40</v>
      </c>
      <c r="K52">
        <v>1</v>
      </c>
      <c r="L52" t="s">
        <v>41</v>
      </c>
      <c r="M52" t="s">
        <v>42</v>
      </c>
      <c r="N52" t="s">
        <v>42</v>
      </c>
      <c r="O52" t="s">
        <v>43</v>
      </c>
      <c r="P52" t="s">
        <v>41</v>
      </c>
      <c r="Q52" t="s">
        <v>42</v>
      </c>
      <c r="R52" t="s">
        <v>42</v>
      </c>
      <c r="S52" t="s">
        <v>42</v>
      </c>
      <c r="T52" t="s">
        <v>42</v>
      </c>
      <c r="U52" t="s">
        <v>72</v>
      </c>
      <c r="V52" t="b">
        <v>1</v>
      </c>
      <c r="W52" t="s">
        <v>45</v>
      </c>
      <c r="X52" t="s">
        <v>41</v>
      </c>
      <c r="Y52" t="s">
        <v>43</v>
      </c>
      <c r="Z52" t="s">
        <v>43</v>
      </c>
      <c r="AA52" t="s">
        <v>41</v>
      </c>
      <c r="AB52" t="s">
        <v>42</v>
      </c>
      <c r="AC52" t="s">
        <v>42</v>
      </c>
      <c r="AD52" t="s">
        <v>59</v>
      </c>
      <c r="AE52" t="s">
        <v>47</v>
      </c>
      <c r="AF52" t="s">
        <v>47</v>
      </c>
      <c r="AG52" t="s">
        <v>47</v>
      </c>
      <c r="AH52" t="s">
        <v>100</v>
      </c>
      <c r="AI52">
        <v>1</v>
      </c>
      <c r="AJ52" t="s">
        <v>60</v>
      </c>
      <c r="AK52" t="s">
        <v>57</v>
      </c>
    </row>
    <row r="53" spans="1:37" x14ac:dyDescent="0.3">
      <c r="A53">
        <v>52</v>
      </c>
      <c r="B53">
        <v>56</v>
      </c>
      <c r="C53" t="s">
        <v>37</v>
      </c>
      <c r="G53" t="s">
        <v>85</v>
      </c>
      <c r="H53">
        <v>12056</v>
      </c>
      <c r="I53" t="s">
        <v>51</v>
      </c>
      <c r="J53" t="s">
        <v>40</v>
      </c>
      <c r="K53">
        <v>1</v>
      </c>
      <c r="L53" t="s">
        <v>41</v>
      </c>
      <c r="M53" t="s">
        <v>42</v>
      </c>
      <c r="N53" t="s">
        <v>43</v>
      </c>
      <c r="O53" t="s">
        <v>42</v>
      </c>
      <c r="P53" t="s">
        <v>43</v>
      </c>
      <c r="Q53" t="s">
        <v>43</v>
      </c>
      <c r="R53" t="s">
        <v>42</v>
      </c>
      <c r="S53" t="s">
        <v>43</v>
      </c>
      <c r="T53" t="s">
        <v>41</v>
      </c>
      <c r="U53" t="s">
        <v>101</v>
      </c>
      <c r="V53" t="b">
        <v>1</v>
      </c>
      <c r="W53" t="s">
        <v>65</v>
      </c>
      <c r="X53" t="s">
        <v>41</v>
      </c>
      <c r="Y53" t="s">
        <v>42</v>
      </c>
      <c r="Z53" t="s">
        <v>42</v>
      </c>
      <c r="AA53" t="s">
        <v>41</v>
      </c>
      <c r="AB53" t="s">
        <v>43</v>
      </c>
      <c r="AC53" t="s">
        <v>43</v>
      </c>
      <c r="AD53" t="s">
        <v>59</v>
      </c>
      <c r="AE53" t="s">
        <v>47</v>
      </c>
      <c r="AF53" t="s">
        <v>47</v>
      </c>
      <c r="AG53" t="s">
        <v>47</v>
      </c>
      <c r="AI53">
        <v>0</v>
      </c>
      <c r="AJ53" t="s">
        <v>102</v>
      </c>
      <c r="AK53" t="s">
        <v>49</v>
      </c>
    </row>
    <row r="54" spans="1:37" x14ac:dyDescent="0.3">
      <c r="A54">
        <v>53</v>
      </c>
      <c r="B54">
        <v>57</v>
      </c>
      <c r="C54" t="s">
        <v>37</v>
      </c>
      <c r="G54" t="s">
        <v>58</v>
      </c>
      <c r="H54">
        <v>12309</v>
      </c>
      <c r="I54" t="s">
        <v>51</v>
      </c>
      <c r="J54" t="s">
        <v>40</v>
      </c>
      <c r="K54">
        <v>1</v>
      </c>
      <c r="L54" t="s">
        <v>41</v>
      </c>
      <c r="M54" t="s">
        <v>43</v>
      </c>
      <c r="N54" t="s">
        <v>42</v>
      </c>
      <c r="O54" t="s">
        <v>43</v>
      </c>
      <c r="P54" t="s">
        <v>41</v>
      </c>
      <c r="Q54" t="s">
        <v>43</v>
      </c>
      <c r="R54" t="s">
        <v>41</v>
      </c>
      <c r="S54" t="s">
        <v>42</v>
      </c>
      <c r="T54" t="s">
        <v>43</v>
      </c>
      <c r="U54" t="s">
        <v>56</v>
      </c>
      <c r="V54" t="b">
        <v>1</v>
      </c>
      <c r="W54" t="s">
        <v>45</v>
      </c>
      <c r="X54" t="s">
        <v>41</v>
      </c>
      <c r="Y54" t="s">
        <v>42</v>
      </c>
      <c r="Z54" t="s">
        <v>42</v>
      </c>
      <c r="AA54" t="s">
        <v>41</v>
      </c>
      <c r="AB54" t="s">
        <v>43</v>
      </c>
      <c r="AC54" t="s">
        <v>43</v>
      </c>
      <c r="AD54" t="s">
        <v>59</v>
      </c>
      <c r="AE54" t="s">
        <v>54</v>
      </c>
      <c r="AF54" t="s">
        <v>54</v>
      </c>
      <c r="AG54" t="s">
        <v>54</v>
      </c>
      <c r="AH54" t="s">
        <v>103</v>
      </c>
      <c r="AI54">
        <v>1</v>
      </c>
      <c r="AJ54" t="s">
        <v>60</v>
      </c>
      <c r="AK54" t="s">
        <v>49</v>
      </c>
    </row>
    <row r="55" spans="1:37" x14ac:dyDescent="0.3">
      <c r="A55">
        <v>54</v>
      </c>
      <c r="B55">
        <v>58</v>
      </c>
      <c r="C55" t="s">
        <v>37</v>
      </c>
      <c r="G55" t="s">
        <v>50</v>
      </c>
      <c r="H55">
        <v>12308</v>
      </c>
      <c r="I55" t="s">
        <v>51</v>
      </c>
      <c r="J55" t="s">
        <v>40</v>
      </c>
      <c r="K55">
        <v>1</v>
      </c>
      <c r="L55" t="s">
        <v>41</v>
      </c>
      <c r="M55" t="s">
        <v>43</v>
      </c>
      <c r="N55" t="s">
        <v>43</v>
      </c>
      <c r="O55" t="s">
        <v>41</v>
      </c>
      <c r="P55" t="s">
        <v>41</v>
      </c>
      <c r="Q55" t="s">
        <v>43</v>
      </c>
      <c r="R55" t="s">
        <v>42</v>
      </c>
      <c r="S55" t="s">
        <v>43</v>
      </c>
      <c r="T55" t="s">
        <v>43</v>
      </c>
      <c r="U55" t="s">
        <v>56</v>
      </c>
      <c r="V55" t="b">
        <v>1</v>
      </c>
      <c r="W55" t="s">
        <v>45</v>
      </c>
      <c r="X55" t="s">
        <v>41</v>
      </c>
      <c r="Y55" t="s">
        <v>41</v>
      </c>
      <c r="Z55" t="s">
        <v>42</v>
      </c>
      <c r="AA55" t="s">
        <v>41</v>
      </c>
      <c r="AB55" t="s">
        <v>43</v>
      </c>
      <c r="AC55" t="s">
        <v>43</v>
      </c>
      <c r="AD55" t="s">
        <v>53</v>
      </c>
      <c r="AE55" t="s">
        <v>54</v>
      </c>
      <c r="AF55" t="s">
        <v>47</v>
      </c>
      <c r="AG55" t="s">
        <v>47</v>
      </c>
      <c r="AH55" t="s">
        <v>104</v>
      </c>
      <c r="AI55">
        <v>1</v>
      </c>
      <c r="AJ55" t="s">
        <v>55</v>
      </c>
      <c r="AK55" t="s">
        <v>49</v>
      </c>
    </row>
    <row r="56" spans="1:37" x14ac:dyDescent="0.3">
      <c r="A56">
        <v>55</v>
      </c>
      <c r="B56">
        <v>59</v>
      </c>
      <c r="C56" t="s">
        <v>37</v>
      </c>
      <c r="G56" t="s">
        <v>61</v>
      </c>
      <c r="H56">
        <v>12302</v>
      </c>
      <c r="I56" t="s">
        <v>39</v>
      </c>
      <c r="J56" t="s">
        <v>40</v>
      </c>
      <c r="K56">
        <v>1</v>
      </c>
      <c r="L56" t="s">
        <v>41</v>
      </c>
      <c r="M56" t="s">
        <v>41</v>
      </c>
      <c r="N56" t="s">
        <v>42</v>
      </c>
      <c r="O56" t="s">
        <v>42</v>
      </c>
      <c r="P56" t="s">
        <v>43</v>
      </c>
      <c r="Q56" t="s">
        <v>42</v>
      </c>
      <c r="R56" t="s">
        <v>43</v>
      </c>
      <c r="S56" t="s">
        <v>43</v>
      </c>
      <c r="T56" t="s">
        <v>42</v>
      </c>
      <c r="U56" t="s">
        <v>44</v>
      </c>
      <c r="V56" t="b">
        <v>0</v>
      </c>
      <c r="W56" t="s">
        <v>45</v>
      </c>
      <c r="X56" t="s">
        <v>41</v>
      </c>
      <c r="Y56" t="s">
        <v>43</v>
      </c>
      <c r="Z56" t="s">
        <v>42</v>
      </c>
      <c r="AA56" t="s">
        <v>41</v>
      </c>
      <c r="AB56" t="s">
        <v>41</v>
      </c>
      <c r="AC56" t="s">
        <v>43</v>
      </c>
      <c r="AD56" t="s">
        <v>46</v>
      </c>
      <c r="AE56" t="s">
        <v>47</v>
      </c>
      <c r="AF56" t="s">
        <v>47</v>
      </c>
      <c r="AG56" t="s">
        <v>47</v>
      </c>
      <c r="AI56">
        <v>0</v>
      </c>
      <c r="AJ56" t="s">
        <v>63</v>
      </c>
      <c r="AK56" t="s">
        <v>49</v>
      </c>
    </row>
    <row r="57" spans="1:37" x14ac:dyDescent="0.3">
      <c r="A57">
        <v>56</v>
      </c>
      <c r="B57">
        <v>60</v>
      </c>
      <c r="C57" t="s">
        <v>37</v>
      </c>
      <c r="G57" t="s">
        <v>50</v>
      </c>
      <c r="H57">
        <v>12305</v>
      </c>
      <c r="I57" t="s">
        <v>39</v>
      </c>
      <c r="J57" t="s">
        <v>40</v>
      </c>
      <c r="K57">
        <v>0</v>
      </c>
      <c r="L57" t="s">
        <v>41</v>
      </c>
      <c r="M57" t="s">
        <v>43</v>
      </c>
      <c r="N57" t="s">
        <v>42</v>
      </c>
      <c r="O57" t="s">
        <v>43</v>
      </c>
      <c r="P57" t="s">
        <v>42</v>
      </c>
      <c r="Q57" t="s">
        <v>42</v>
      </c>
      <c r="R57" t="s">
        <v>42</v>
      </c>
      <c r="S57" t="s">
        <v>42</v>
      </c>
      <c r="T57" t="s">
        <v>43</v>
      </c>
      <c r="U57" t="s">
        <v>101</v>
      </c>
      <c r="V57" t="b">
        <v>0</v>
      </c>
      <c r="W57" t="s">
        <v>43</v>
      </c>
      <c r="X57" t="s">
        <v>42</v>
      </c>
      <c r="Y57" t="s">
        <v>42</v>
      </c>
      <c r="Z57" t="s">
        <v>42</v>
      </c>
      <c r="AA57" t="s">
        <v>42</v>
      </c>
      <c r="AB57" t="s">
        <v>42</v>
      </c>
      <c r="AC57" t="s">
        <v>42</v>
      </c>
      <c r="AD57" t="s">
        <v>46</v>
      </c>
      <c r="AE57" t="s">
        <v>47</v>
      </c>
      <c r="AF57" t="s">
        <v>47</v>
      </c>
      <c r="AG57" t="s">
        <v>47</v>
      </c>
      <c r="AH57" t="s">
        <v>105</v>
      </c>
      <c r="AI57">
        <v>1</v>
      </c>
      <c r="AJ57" t="s">
        <v>48</v>
      </c>
      <c r="AK57" t="s">
        <v>49</v>
      </c>
    </row>
    <row r="58" spans="1:37" x14ac:dyDescent="0.3">
      <c r="A58">
        <v>57</v>
      </c>
      <c r="B58">
        <v>61</v>
      </c>
      <c r="C58" t="s">
        <v>37</v>
      </c>
      <c r="G58" t="s">
        <v>83</v>
      </c>
      <c r="H58">
        <v>12306</v>
      </c>
      <c r="I58" t="s">
        <v>51</v>
      </c>
      <c r="J58" t="s">
        <v>40</v>
      </c>
      <c r="K58">
        <v>0</v>
      </c>
      <c r="L58" t="s">
        <v>41</v>
      </c>
      <c r="M58" t="s">
        <v>43</v>
      </c>
      <c r="N58" t="s">
        <v>42</v>
      </c>
      <c r="O58" t="s">
        <v>42</v>
      </c>
      <c r="P58" t="s">
        <v>42</v>
      </c>
      <c r="Q58" t="s">
        <v>42</v>
      </c>
      <c r="R58" t="s">
        <v>43</v>
      </c>
      <c r="S58" t="s">
        <v>43</v>
      </c>
      <c r="T58" t="s">
        <v>43</v>
      </c>
      <c r="U58" t="s">
        <v>72</v>
      </c>
      <c r="V58" t="b">
        <v>0</v>
      </c>
      <c r="W58" t="s">
        <v>45</v>
      </c>
      <c r="X58" t="s">
        <v>41</v>
      </c>
      <c r="Y58" t="s">
        <v>43</v>
      </c>
      <c r="Z58" t="s">
        <v>43</v>
      </c>
      <c r="AA58" t="s">
        <v>41</v>
      </c>
      <c r="AB58" t="s">
        <v>43</v>
      </c>
      <c r="AC58" t="s">
        <v>43</v>
      </c>
      <c r="AD58" t="s">
        <v>53</v>
      </c>
      <c r="AE58" t="s">
        <v>62</v>
      </c>
      <c r="AF58" t="s">
        <v>47</v>
      </c>
      <c r="AG58" t="s">
        <v>62</v>
      </c>
      <c r="AI58">
        <v>0</v>
      </c>
      <c r="AJ58" t="s">
        <v>82</v>
      </c>
      <c r="AK58" t="s">
        <v>49</v>
      </c>
    </row>
    <row r="59" spans="1:37" x14ac:dyDescent="0.3">
      <c r="A59">
        <v>58</v>
      </c>
      <c r="B59">
        <v>62</v>
      </c>
      <c r="C59" t="s">
        <v>97</v>
      </c>
      <c r="K59">
        <v>0</v>
      </c>
      <c r="V59" t="b">
        <v>0</v>
      </c>
      <c r="AI59">
        <v>0</v>
      </c>
    </row>
    <row r="60" spans="1:37" x14ac:dyDescent="0.3">
      <c r="A60">
        <v>59</v>
      </c>
      <c r="B60">
        <v>63</v>
      </c>
      <c r="C60" t="s">
        <v>37</v>
      </c>
      <c r="G60" t="s">
        <v>67</v>
      </c>
      <c r="H60">
        <v>12303</v>
      </c>
      <c r="I60" t="s">
        <v>51</v>
      </c>
      <c r="J60" t="s">
        <v>40</v>
      </c>
      <c r="K60">
        <v>0</v>
      </c>
      <c r="L60" t="s">
        <v>41</v>
      </c>
      <c r="M60" t="s">
        <v>41</v>
      </c>
      <c r="N60" t="s">
        <v>41</v>
      </c>
      <c r="O60" t="s">
        <v>42</v>
      </c>
      <c r="P60" t="s">
        <v>43</v>
      </c>
      <c r="Q60" t="s">
        <v>41</v>
      </c>
      <c r="R60" t="s">
        <v>41</v>
      </c>
      <c r="S60" t="s">
        <v>41</v>
      </c>
      <c r="T60" t="s">
        <v>43</v>
      </c>
      <c r="U60" t="s">
        <v>56</v>
      </c>
      <c r="V60" t="b">
        <v>0</v>
      </c>
      <c r="W60" t="s">
        <v>65</v>
      </c>
      <c r="X60" t="s">
        <v>41</v>
      </c>
      <c r="Y60" t="s">
        <v>41</v>
      </c>
      <c r="Z60" t="s">
        <v>43</v>
      </c>
      <c r="AA60" t="s">
        <v>41</v>
      </c>
      <c r="AB60" t="s">
        <v>41</v>
      </c>
      <c r="AC60" t="s">
        <v>41</v>
      </c>
      <c r="AD60" t="s">
        <v>46</v>
      </c>
      <c r="AE60" t="s">
        <v>47</v>
      </c>
      <c r="AF60" t="s">
        <v>47</v>
      </c>
      <c r="AG60" t="s">
        <v>47</v>
      </c>
      <c r="AI60">
        <v>0</v>
      </c>
      <c r="AJ60" t="s">
        <v>70</v>
      </c>
      <c r="AK60" t="s">
        <v>49</v>
      </c>
    </row>
    <row r="61" spans="1:37" x14ac:dyDescent="0.3">
      <c r="A61">
        <v>60</v>
      </c>
      <c r="B61">
        <v>64</v>
      </c>
      <c r="C61" t="s">
        <v>37</v>
      </c>
      <c r="G61" t="s">
        <v>50</v>
      </c>
      <c r="H61">
        <v>12309</v>
      </c>
      <c r="I61" t="s">
        <v>51</v>
      </c>
      <c r="J61" t="s">
        <v>40</v>
      </c>
      <c r="K61">
        <v>1</v>
      </c>
      <c r="L61" t="s">
        <v>41</v>
      </c>
      <c r="M61" t="s">
        <v>43</v>
      </c>
      <c r="N61" t="s">
        <v>42</v>
      </c>
      <c r="O61" t="s">
        <v>43</v>
      </c>
      <c r="P61" t="s">
        <v>43</v>
      </c>
      <c r="Q61" t="s">
        <v>42</v>
      </c>
      <c r="R61" t="s">
        <v>43</v>
      </c>
      <c r="S61" t="s">
        <v>43</v>
      </c>
      <c r="T61" t="s">
        <v>43</v>
      </c>
      <c r="U61" t="s">
        <v>56</v>
      </c>
      <c r="V61" t="b">
        <v>0</v>
      </c>
      <c r="W61" t="s">
        <v>45</v>
      </c>
      <c r="X61" t="s">
        <v>41</v>
      </c>
      <c r="Y61" t="s">
        <v>41</v>
      </c>
      <c r="Z61" t="s">
        <v>43</v>
      </c>
      <c r="AA61" t="s">
        <v>41</v>
      </c>
      <c r="AB61" t="s">
        <v>41</v>
      </c>
      <c r="AC61" t="s">
        <v>43</v>
      </c>
      <c r="AD61" t="s">
        <v>46</v>
      </c>
      <c r="AE61" t="s">
        <v>47</v>
      </c>
      <c r="AF61" t="s">
        <v>47</v>
      </c>
      <c r="AG61" t="s">
        <v>62</v>
      </c>
      <c r="AI61">
        <v>0</v>
      </c>
      <c r="AJ61" t="s">
        <v>60</v>
      </c>
      <c r="AK61" t="s">
        <v>49</v>
      </c>
    </row>
    <row r="62" spans="1:37" x14ac:dyDescent="0.3">
      <c r="A62">
        <v>61</v>
      </c>
      <c r="B62">
        <v>65</v>
      </c>
      <c r="C62" t="s">
        <v>37</v>
      </c>
      <c r="G62" t="s">
        <v>85</v>
      </c>
      <c r="H62">
        <v>12304</v>
      </c>
      <c r="I62" t="s">
        <v>106</v>
      </c>
      <c r="J62" t="s">
        <v>40</v>
      </c>
      <c r="K62">
        <v>1</v>
      </c>
      <c r="L62" t="s">
        <v>43</v>
      </c>
      <c r="M62" t="s">
        <v>41</v>
      </c>
      <c r="N62" t="s">
        <v>43</v>
      </c>
      <c r="O62" t="s">
        <v>42</v>
      </c>
      <c r="P62" t="s">
        <v>42</v>
      </c>
      <c r="Q62" t="s">
        <v>42</v>
      </c>
      <c r="R62" t="s">
        <v>42</v>
      </c>
      <c r="S62" t="s">
        <v>42</v>
      </c>
      <c r="T62" t="s">
        <v>42</v>
      </c>
      <c r="U62" t="s">
        <v>56</v>
      </c>
      <c r="V62" t="b">
        <v>1</v>
      </c>
      <c r="W62" t="s">
        <v>45</v>
      </c>
      <c r="X62" t="s">
        <v>43</v>
      </c>
      <c r="Y62" t="s">
        <v>42</v>
      </c>
      <c r="Z62" t="s">
        <v>42</v>
      </c>
      <c r="AA62" t="s">
        <v>43</v>
      </c>
      <c r="AB62" t="s">
        <v>43</v>
      </c>
      <c r="AC62" t="s">
        <v>43</v>
      </c>
      <c r="AD62" t="s">
        <v>59</v>
      </c>
      <c r="AE62" t="s">
        <v>47</v>
      </c>
      <c r="AF62" t="s">
        <v>47</v>
      </c>
      <c r="AG62" t="s">
        <v>54</v>
      </c>
      <c r="AH62" t="s">
        <v>107</v>
      </c>
      <c r="AI62">
        <v>1</v>
      </c>
      <c r="AJ62" t="s">
        <v>76</v>
      </c>
      <c r="AK62" t="s">
        <v>49</v>
      </c>
    </row>
    <row r="63" spans="1:37" x14ac:dyDescent="0.3">
      <c r="A63">
        <v>62</v>
      </c>
      <c r="B63">
        <v>66</v>
      </c>
      <c r="C63" t="s">
        <v>37</v>
      </c>
      <c r="G63" t="s">
        <v>58</v>
      </c>
      <c r="H63">
        <v>12307</v>
      </c>
      <c r="I63" t="s">
        <v>39</v>
      </c>
      <c r="J63" t="s">
        <v>40</v>
      </c>
      <c r="K63">
        <v>0</v>
      </c>
      <c r="L63" t="s">
        <v>41</v>
      </c>
      <c r="M63" t="s">
        <v>41</v>
      </c>
      <c r="N63" t="s">
        <v>42</v>
      </c>
      <c r="O63" t="s">
        <v>43</v>
      </c>
      <c r="P63" t="s">
        <v>43</v>
      </c>
      <c r="Q63" t="s">
        <v>43</v>
      </c>
      <c r="R63" t="s">
        <v>43</v>
      </c>
      <c r="S63" t="s">
        <v>43</v>
      </c>
      <c r="T63" t="s">
        <v>43</v>
      </c>
      <c r="U63" t="s">
        <v>72</v>
      </c>
      <c r="V63" t="b">
        <v>0</v>
      </c>
      <c r="W63" t="s">
        <v>65</v>
      </c>
      <c r="X63" t="s">
        <v>41</v>
      </c>
      <c r="Y63" t="s">
        <v>41</v>
      </c>
      <c r="Z63" t="s">
        <v>41</v>
      </c>
      <c r="AA63" t="s">
        <v>41</v>
      </c>
      <c r="AB63" t="s">
        <v>41</v>
      </c>
      <c r="AC63" t="s">
        <v>41</v>
      </c>
      <c r="AD63" t="s">
        <v>59</v>
      </c>
      <c r="AE63" t="s">
        <v>62</v>
      </c>
      <c r="AF63" t="s">
        <v>47</v>
      </c>
      <c r="AG63" t="s">
        <v>47</v>
      </c>
      <c r="AI63">
        <v>0</v>
      </c>
      <c r="AJ63" t="s">
        <v>108</v>
      </c>
      <c r="AK63" t="s">
        <v>57</v>
      </c>
    </row>
    <row r="64" spans="1:37" x14ac:dyDescent="0.3">
      <c r="A64">
        <v>63</v>
      </c>
      <c r="B64">
        <v>67</v>
      </c>
      <c r="C64" t="s">
        <v>37</v>
      </c>
      <c r="G64" t="s">
        <v>61</v>
      </c>
      <c r="H64">
        <v>12305</v>
      </c>
      <c r="I64" t="s">
        <v>39</v>
      </c>
      <c r="J64" t="s">
        <v>40</v>
      </c>
      <c r="K64">
        <v>1</v>
      </c>
      <c r="L64" t="s">
        <v>41</v>
      </c>
      <c r="M64" t="s">
        <v>43</v>
      </c>
      <c r="N64" t="s">
        <v>43</v>
      </c>
      <c r="O64" t="s">
        <v>43</v>
      </c>
      <c r="P64" t="s">
        <v>41</v>
      </c>
      <c r="Q64" t="s">
        <v>43</v>
      </c>
      <c r="R64" t="s">
        <v>43</v>
      </c>
      <c r="S64" t="s">
        <v>43</v>
      </c>
      <c r="T64" t="s">
        <v>43</v>
      </c>
      <c r="U64" t="s">
        <v>56</v>
      </c>
      <c r="V64" t="b">
        <v>1</v>
      </c>
      <c r="W64" t="s">
        <v>45</v>
      </c>
      <c r="X64" t="s">
        <v>41</v>
      </c>
      <c r="Y64" t="s">
        <v>41</v>
      </c>
      <c r="Z64" t="s">
        <v>42</v>
      </c>
      <c r="AA64" t="s">
        <v>41</v>
      </c>
      <c r="AB64" t="s">
        <v>43</v>
      </c>
      <c r="AC64" t="s">
        <v>42</v>
      </c>
      <c r="AD64" t="s">
        <v>46</v>
      </c>
      <c r="AE64" t="s">
        <v>47</v>
      </c>
      <c r="AF64" t="s">
        <v>47</v>
      </c>
      <c r="AG64" t="s">
        <v>47</v>
      </c>
      <c r="AI64">
        <v>0</v>
      </c>
      <c r="AJ64" t="s">
        <v>48</v>
      </c>
      <c r="AK64" t="s">
        <v>57</v>
      </c>
    </row>
    <row r="65" spans="1:37" x14ac:dyDescent="0.3">
      <c r="A65">
        <v>64</v>
      </c>
      <c r="B65">
        <v>68</v>
      </c>
      <c r="C65" t="s">
        <v>37</v>
      </c>
      <c r="G65" t="s">
        <v>67</v>
      </c>
      <c r="H65">
        <v>12303</v>
      </c>
      <c r="I65" t="s">
        <v>88</v>
      </c>
      <c r="J65" t="s">
        <v>71</v>
      </c>
      <c r="K65">
        <v>0</v>
      </c>
      <c r="L65" t="s">
        <v>43</v>
      </c>
      <c r="M65" t="s">
        <v>43</v>
      </c>
      <c r="N65" t="s">
        <v>42</v>
      </c>
      <c r="O65" t="s">
        <v>42</v>
      </c>
      <c r="P65" t="s">
        <v>43</v>
      </c>
      <c r="Q65" t="s">
        <v>42</v>
      </c>
      <c r="R65" t="s">
        <v>43</v>
      </c>
      <c r="S65" t="s">
        <v>43</v>
      </c>
      <c r="T65" t="s">
        <v>42</v>
      </c>
      <c r="U65" t="s">
        <v>56</v>
      </c>
      <c r="V65" t="b">
        <v>0</v>
      </c>
      <c r="W65" t="s">
        <v>43</v>
      </c>
      <c r="X65" t="s">
        <v>41</v>
      </c>
      <c r="Y65" t="s">
        <v>41</v>
      </c>
      <c r="Z65" t="s">
        <v>41</v>
      </c>
      <c r="AA65" t="s">
        <v>41</v>
      </c>
      <c r="AB65" t="s">
        <v>41</v>
      </c>
      <c r="AC65" t="s">
        <v>41</v>
      </c>
      <c r="AD65" t="s">
        <v>46</v>
      </c>
      <c r="AE65" t="s">
        <v>54</v>
      </c>
      <c r="AF65" t="s">
        <v>47</v>
      </c>
      <c r="AG65" t="s">
        <v>79</v>
      </c>
      <c r="AI65">
        <v>0</v>
      </c>
      <c r="AJ65" t="s">
        <v>70</v>
      </c>
      <c r="AK65" t="s">
        <v>49</v>
      </c>
    </row>
    <row r="66" spans="1:37" x14ac:dyDescent="0.3">
      <c r="A66">
        <v>65</v>
      </c>
      <c r="B66">
        <v>69</v>
      </c>
      <c r="C66" t="s">
        <v>37</v>
      </c>
      <c r="G66" t="s">
        <v>50</v>
      </c>
      <c r="H66">
        <v>12027</v>
      </c>
      <c r="I66" t="s">
        <v>51</v>
      </c>
      <c r="J66" t="s">
        <v>40</v>
      </c>
      <c r="K66">
        <v>1</v>
      </c>
      <c r="L66" t="s">
        <v>41</v>
      </c>
      <c r="M66" t="s">
        <v>43</v>
      </c>
      <c r="N66" t="s">
        <v>42</v>
      </c>
      <c r="O66" t="s">
        <v>42</v>
      </c>
      <c r="P66" t="s">
        <v>43</v>
      </c>
      <c r="Q66" t="s">
        <v>42</v>
      </c>
      <c r="R66" t="s">
        <v>43</v>
      </c>
      <c r="S66" t="s">
        <v>43</v>
      </c>
      <c r="T66" t="s">
        <v>43</v>
      </c>
      <c r="U66" t="s">
        <v>52</v>
      </c>
      <c r="V66" t="b">
        <v>1</v>
      </c>
      <c r="W66" t="s">
        <v>45</v>
      </c>
      <c r="X66" t="s">
        <v>41</v>
      </c>
      <c r="Y66" t="s">
        <v>42</v>
      </c>
      <c r="Z66" t="s">
        <v>43</v>
      </c>
      <c r="AA66" t="s">
        <v>41</v>
      </c>
      <c r="AB66" t="s">
        <v>43</v>
      </c>
      <c r="AC66" t="s">
        <v>42</v>
      </c>
      <c r="AD66" t="s">
        <v>46</v>
      </c>
      <c r="AE66" t="s">
        <v>47</v>
      </c>
      <c r="AF66" t="s">
        <v>47</v>
      </c>
      <c r="AG66" t="s">
        <v>47</v>
      </c>
      <c r="AI66">
        <v>0</v>
      </c>
      <c r="AJ66" t="s">
        <v>63</v>
      </c>
      <c r="AK66" t="s">
        <v>49</v>
      </c>
    </row>
    <row r="67" spans="1:37" x14ac:dyDescent="0.3">
      <c r="A67">
        <v>66</v>
      </c>
      <c r="B67">
        <v>70</v>
      </c>
      <c r="C67" t="s">
        <v>37</v>
      </c>
      <c r="G67" t="s">
        <v>83</v>
      </c>
      <c r="H67">
        <v>12304</v>
      </c>
      <c r="I67" t="s">
        <v>88</v>
      </c>
      <c r="J67" t="s">
        <v>71</v>
      </c>
      <c r="K67">
        <v>0</v>
      </c>
      <c r="L67" t="s">
        <v>43</v>
      </c>
      <c r="M67" t="s">
        <v>42</v>
      </c>
      <c r="N67" t="s">
        <v>43</v>
      </c>
      <c r="O67" t="s">
        <v>42</v>
      </c>
      <c r="P67" t="s">
        <v>43</v>
      </c>
      <c r="Q67" t="s">
        <v>43</v>
      </c>
      <c r="R67" t="s">
        <v>42</v>
      </c>
      <c r="S67" t="s">
        <v>42</v>
      </c>
      <c r="T67" t="s">
        <v>42</v>
      </c>
      <c r="U67" t="s">
        <v>56</v>
      </c>
      <c r="V67" t="b">
        <v>0</v>
      </c>
      <c r="W67" t="s">
        <v>41</v>
      </c>
      <c r="X67" t="s">
        <v>41</v>
      </c>
      <c r="Y67" t="s">
        <v>41</v>
      </c>
      <c r="Z67" t="s">
        <v>43</v>
      </c>
      <c r="AA67" t="s">
        <v>41</v>
      </c>
      <c r="AB67" t="s">
        <v>41</v>
      </c>
      <c r="AC67" t="s">
        <v>43</v>
      </c>
      <c r="AD67" t="s">
        <v>53</v>
      </c>
      <c r="AE67" t="s">
        <v>62</v>
      </c>
      <c r="AF67" t="s">
        <v>62</v>
      </c>
      <c r="AG67" t="s">
        <v>62</v>
      </c>
      <c r="AH67" t="s">
        <v>109</v>
      </c>
      <c r="AI67">
        <v>1</v>
      </c>
      <c r="AJ67" t="s">
        <v>76</v>
      </c>
      <c r="AK67" t="s">
        <v>49</v>
      </c>
    </row>
    <row r="68" spans="1:37" x14ac:dyDescent="0.3">
      <c r="A68">
        <v>67</v>
      </c>
      <c r="B68">
        <v>71</v>
      </c>
      <c r="C68" t="s">
        <v>37</v>
      </c>
      <c r="G68" t="s">
        <v>58</v>
      </c>
      <c r="H68">
        <v>12306</v>
      </c>
      <c r="I68" t="s">
        <v>51</v>
      </c>
      <c r="J68" t="s">
        <v>64</v>
      </c>
      <c r="K68">
        <v>1</v>
      </c>
      <c r="L68" t="s">
        <v>41</v>
      </c>
      <c r="M68" t="s">
        <v>41</v>
      </c>
      <c r="N68" t="s">
        <v>42</v>
      </c>
      <c r="O68" t="s">
        <v>42</v>
      </c>
      <c r="P68" t="s">
        <v>43</v>
      </c>
      <c r="Q68" t="s">
        <v>42</v>
      </c>
      <c r="R68" t="s">
        <v>43</v>
      </c>
      <c r="S68" t="s">
        <v>43</v>
      </c>
      <c r="T68" t="s">
        <v>42</v>
      </c>
      <c r="U68" t="s">
        <v>52</v>
      </c>
      <c r="V68" t="b">
        <v>0</v>
      </c>
      <c r="W68" t="s">
        <v>45</v>
      </c>
      <c r="X68" t="s">
        <v>41</v>
      </c>
      <c r="Y68" t="s">
        <v>42</v>
      </c>
      <c r="Z68" t="s">
        <v>43</v>
      </c>
      <c r="AA68" t="s">
        <v>41</v>
      </c>
      <c r="AB68" t="s">
        <v>43</v>
      </c>
      <c r="AC68" t="s">
        <v>43</v>
      </c>
      <c r="AD68" t="s">
        <v>46</v>
      </c>
      <c r="AE68" t="s">
        <v>47</v>
      </c>
      <c r="AF68" t="s">
        <v>47</v>
      </c>
      <c r="AG68" t="s">
        <v>47</v>
      </c>
      <c r="AI68">
        <v>0</v>
      </c>
      <c r="AJ68" t="s">
        <v>82</v>
      </c>
      <c r="AK68" t="s">
        <v>49</v>
      </c>
    </row>
    <row r="69" spans="1:37" x14ac:dyDescent="0.3">
      <c r="A69">
        <v>68</v>
      </c>
      <c r="B69">
        <v>72</v>
      </c>
      <c r="C69" t="s">
        <v>37</v>
      </c>
      <c r="G69" t="s">
        <v>83</v>
      </c>
      <c r="H69">
        <v>12305</v>
      </c>
      <c r="I69" t="s">
        <v>39</v>
      </c>
      <c r="J69" t="s">
        <v>40</v>
      </c>
      <c r="K69">
        <v>1</v>
      </c>
      <c r="L69" t="s">
        <v>41</v>
      </c>
      <c r="M69" t="s">
        <v>43</v>
      </c>
      <c r="N69" t="s">
        <v>42</v>
      </c>
      <c r="O69" t="s">
        <v>43</v>
      </c>
      <c r="P69" t="s">
        <v>41</v>
      </c>
      <c r="Q69" t="s">
        <v>43</v>
      </c>
      <c r="R69" t="s">
        <v>43</v>
      </c>
      <c r="S69" t="s">
        <v>42</v>
      </c>
      <c r="T69" t="s">
        <v>42</v>
      </c>
      <c r="U69" t="s">
        <v>52</v>
      </c>
      <c r="V69" t="b">
        <v>1</v>
      </c>
      <c r="W69" t="s">
        <v>45</v>
      </c>
      <c r="X69" t="s">
        <v>41</v>
      </c>
      <c r="Y69" t="s">
        <v>43</v>
      </c>
      <c r="Z69" t="s">
        <v>42</v>
      </c>
      <c r="AA69" t="s">
        <v>41</v>
      </c>
      <c r="AB69" t="s">
        <v>41</v>
      </c>
      <c r="AC69" t="s">
        <v>42</v>
      </c>
      <c r="AD69" t="s">
        <v>46</v>
      </c>
      <c r="AE69" t="s">
        <v>47</v>
      </c>
      <c r="AF69" t="s">
        <v>47</v>
      </c>
      <c r="AG69" t="s">
        <v>47</v>
      </c>
      <c r="AH69" t="s">
        <v>110</v>
      </c>
      <c r="AI69">
        <v>1</v>
      </c>
      <c r="AJ69" t="s">
        <v>48</v>
      </c>
      <c r="AK69" t="s">
        <v>49</v>
      </c>
    </row>
    <row r="70" spans="1:37" x14ac:dyDescent="0.3">
      <c r="A70">
        <v>69</v>
      </c>
      <c r="B70">
        <v>73</v>
      </c>
      <c r="C70" t="s">
        <v>37</v>
      </c>
      <c r="G70" t="s">
        <v>50</v>
      </c>
      <c r="H70">
        <v>12309</v>
      </c>
      <c r="I70" t="s">
        <v>51</v>
      </c>
      <c r="J70" t="s">
        <v>64</v>
      </c>
      <c r="K70">
        <v>1</v>
      </c>
      <c r="L70" t="s">
        <v>41</v>
      </c>
      <c r="M70" t="s">
        <v>43</v>
      </c>
      <c r="N70" t="s">
        <v>42</v>
      </c>
      <c r="O70" t="s">
        <v>43</v>
      </c>
      <c r="P70" t="s">
        <v>43</v>
      </c>
      <c r="Q70" t="s">
        <v>43</v>
      </c>
      <c r="R70" t="s">
        <v>42</v>
      </c>
      <c r="S70" t="s">
        <v>43</v>
      </c>
      <c r="T70" t="s">
        <v>42</v>
      </c>
      <c r="U70" t="s">
        <v>52</v>
      </c>
      <c r="V70" t="b">
        <v>1</v>
      </c>
      <c r="W70" t="s">
        <v>45</v>
      </c>
      <c r="X70" t="s">
        <v>41</v>
      </c>
      <c r="Y70" t="s">
        <v>43</v>
      </c>
      <c r="Z70" t="s">
        <v>43</v>
      </c>
      <c r="AA70" t="s">
        <v>41</v>
      </c>
      <c r="AB70" t="s">
        <v>43</v>
      </c>
      <c r="AC70" t="s">
        <v>43</v>
      </c>
      <c r="AD70" t="s">
        <v>59</v>
      </c>
      <c r="AE70" t="s">
        <v>47</v>
      </c>
      <c r="AF70" t="s">
        <v>47</v>
      </c>
      <c r="AG70" t="s">
        <v>54</v>
      </c>
      <c r="AI70">
        <v>0</v>
      </c>
      <c r="AJ70" t="s">
        <v>60</v>
      </c>
      <c r="AK70" t="s">
        <v>49</v>
      </c>
    </row>
    <row r="71" spans="1:37" x14ac:dyDescent="0.3">
      <c r="A71">
        <v>70</v>
      </c>
      <c r="B71">
        <v>74</v>
      </c>
      <c r="C71" t="s">
        <v>37</v>
      </c>
      <c r="G71" t="s">
        <v>58</v>
      </c>
      <c r="H71">
        <v>12309</v>
      </c>
      <c r="I71" t="s">
        <v>51</v>
      </c>
      <c r="J71" t="s">
        <v>40</v>
      </c>
      <c r="K71">
        <v>1</v>
      </c>
      <c r="L71" t="s">
        <v>41</v>
      </c>
      <c r="M71" t="s">
        <v>43</v>
      </c>
      <c r="N71" t="s">
        <v>43</v>
      </c>
      <c r="O71" t="s">
        <v>41</v>
      </c>
      <c r="P71" t="s">
        <v>43</v>
      </c>
      <c r="Q71" t="s">
        <v>43</v>
      </c>
      <c r="R71" t="s">
        <v>41</v>
      </c>
      <c r="S71" t="s">
        <v>41</v>
      </c>
      <c r="T71" t="s">
        <v>41</v>
      </c>
      <c r="U71" t="s">
        <v>56</v>
      </c>
      <c r="V71" t="b">
        <v>0</v>
      </c>
      <c r="W71" t="s">
        <v>65</v>
      </c>
      <c r="X71" t="s">
        <v>41</v>
      </c>
      <c r="Y71" t="s">
        <v>43</v>
      </c>
      <c r="Z71" t="s">
        <v>41</v>
      </c>
      <c r="AA71" t="s">
        <v>41</v>
      </c>
      <c r="AB71" t="s">
        <v>43</v>
      </c>
      <c r="AC71" t="s">
        <v>41</v>
      </c>
      <c r="AD71" t="s">
        <v>46</v>
      </c>
      <c r="AE71" t="s">
        <v>47</v>
      </c>
      <c r="AF71" t="s">
        <v>47</v>
      </c>
      <c r="AG71" t="s">
        <v>47</v>
      </c>
      <c r="AI71">
        <v>0</v>
      </c>
      <c r="AJ71" t="s">
        <v>60</v>
      </c>
      <c r="AK71" t="s">
        <v>49</v>
      </c>
    </row>
    <row r="72" spans="1:37" x14ac:dyDescent="0.3">
      <c r="A72">
        <v>71</v>
      </c>
      <c r="B72">
        <v>75</v>
      </c>
      <c r="C72" t="s">
        <v>37</v>
      </c>
      <c r="G72" t="s">
        <v>83</v>
      </c>
      <c r="H72">
        <v>12027</v>
      </c>
      <c r="I72" t="s">
        <v>51</v>
      </c>
      <c r="J72" t="s">
        <v>40</v>
      </c>
      <c r="K72">
        <v>1</v>
      </c>
      <c r="L72" t="s">
        <v>41</v>
      </c>
      <c r="M72" t="s">
        <v>43</v>
      </c>
      <c r="N72" t="s">
        <v>43</v>
      </c>
      <c r="O72" t="s">
        <v>42</v>
      </c>
      <c r="P72" t="s">
        <v>43</v>
      </c>
      <c r="Q72" t="s">
        <v>42</v>
      </c>
      <c r="R72" t="s">
        <v>43</v>
      </c>
      <c r="S72" t="s">
        <v>43</v>
      </c>
      <c r="T72" t="s">
        <v>43</v>
      </c>
      <c r="U72" t="s">
        <v>52</v>
      </c>
      <c r="V72" t="b">
        <v>1</v>
      </c>
      <c r="W72" t="s">
        <v>45</v>
      </c>
      <c r="X72" t="s">
        <v>41</v>
      </c>
      <c r="Y72" t="s">
        <v>43</v>
      </c>
      <c r="Z72" t="s">
        <v>42</v>
      </c>
      <c r="AA72" t="s">
        <v>41</v>
      </c>
      <c r="AB72" t="s">
        <v>43</v>
      </c>
      <c r="AC72" t="s">
        <v>42</v>
      </c>
      <c r="AD72" t="s">
        <v>46</v>
      </c>
      <c r="AE72" t="s">
        <v>54</v>
      </c>
      <c r="AF72" t="s">
        <v>47</v>
      </c>
      <c r="AG72" t="s">
        <v>47</v>
      </c>
      <c r="AI72">
        <v>0</v>
      </c>
      <c r="AJ72" t="s">
        <v>63</v>
      </c>
      <c r="AK72" t="s">
        <v>49</v>
      </c>
    </row>
    <row r="73" spans="1:37" x14ac:dyDescent="0.3">
      <c r="A73">
        <v>72</v>
      </c>
      <c r="B73">
        <v>76</v>
      </c>
      <c r="C73" t="s">
        <v>37</v>
      </c>
      <c r="G73" t="s">
        <v>58</v>
      </c>
      <c r="H73">
        <v>12302</v>
      </c>
      <c r="I73" t="s">
        <v>51</v>
      </c>
      <c r="J73" t="s">
        <v>64</v>
      </c>
      <c r="K73">
        <v>1</v>
      </c>
      <c r="L73" t="s">
        <v>41</v>
      </c>
      <c r="M73" t="s">
        <v>43</v>
      </c>
      <c r="N73" t="s">
        <v>43</v>
      </c>
      <c r="O73" t="s">
        <v>42</v>
      </c>
      <c r="P73" t="s">
        <v>43</v>
      </c>
      <c r="Q73" t="s">
        <v>43</v>
      </c>
      <c r="R73" t="s">
        <v>43</v>
      </c>
      <c r="S73" t="s">
        <v>43</v>
      </c>
      <c r="T73" t="s">
        <v>43</v>
      </c>
      <c r="U73" t="s">
        <v>52</v>
      </c>
      <c r="V73" t="b">
        <v>0</v>
      </c>
      <c r="W73" t="s">
        <v>45</v>
      </c>
      <c r="X73" t="s">
        <v>41</v>
      </c>
      <c r="Y73" t="s">
        <v>42</v>
      </c>
      <c r="Z73" t="s">
        <v>42</v>
      </c>
      <c r="AA73" t="s">
        <v>41</v>
      </c>
      <c r="AB73" t="s">
        <v>41</v>
      </c>
      <c r="AC73" t="s">
        <v>43</v>
      </c>
      <c r="AD73" t="s">
        <v>46</v>
      </c>
      <c r="AE73" t="s">
        <v>54</v>
      </c>
      <c r="AF73" t="s">
        <v>47</v>
      </c>
      <c r="AG73" t="s">
        <v>47</v>
      </c>
      <c r="AI73">
        <v>0</v>
      </c>
      <c r="AJ73" t="s">
        <v>63</v>
      </c>
      <c r="AK73" t="s">
        <v>49</v>
      </c>
    </row>
    <row r="74" spans="1:37" x14ac:dyDescent="0.3">
      <c r="A74">
        <v>73</v>
      </c>
      <c r="B74">
        <v>77</v>
      </c>
      <c r="C74" t="s">
        <v>97</v>
      </c>
      <c r="K74">
        <v>0</v>
      </c>
      <c r="V74" t="b">
        <v>0</v>
      </c>
      <c r="AI74">
        <v>0</v>
      </c>
    </row>
    <row r="75" spans="1:37" x14ac:dyDescent="0.3">
      <c r="A75">
        <v>74</v>
      </c>
      <c r="B75">
        <v>78</v>
      </c>
      <c r="C75" t="s">
        <v>37</v>
      </c>
      <c r="G75" t="s">
        <v>38</v>
      </c>
      <c r="H75">
        <v>12302</v>
      </c>
      <c r="I75" t="s">
        <v>88</v>
      </c>
      <c r="J75" t="s">
        <v>40</v>
      </c>
      <c r="K75">
        <v>1</v>
      </c>
      <c r="L75" t="s">
        <v>41</v>
      </c>
      <c r="M75" t="s">
        <v>41</v>
      </c>
      <c r="N75" t="s">
        <v>43</v>
      </c>
      <c r="O75" t="s">
        <v>42</v>
      </c>
      <c r="P75" t="s">
        <v>43</v>
      </c>
      <c r="Q75" t="s">
        <v>42</v>
      </c>
      <c r="R75" t="s">
        <v>41</v>
      </c>
      <c r="S75" t="s">
        <v>41</v>
      </c>
      <c r="T75" t="s">
        <v>41</v>
      </c>
      <c r="U75" t="s">
        <v>56</v>
      </c>
      <c r="V75" t="b">
        <v>0</v>
      </c>
      <c r="W75" t="s">
        <v>45</v>
      </c>
      <c r="X75" t="s">
        <v>41</v>
      </c>
      <c r="Y75" t="s">
        <v>43</v>
      </c>
      <c r="Z75" t="s">
        <v>42</v>
      </c>
      <c r="AA75" t="s">
        <v>43</v>
      </c>
      <c r="AB75" t="s">
        <v>43</v>
      </c>
      <c r="AC75" t="s">
        <v>43</v>
      </c>
      <c r="AD75" t="s">
        <v>46</v>
      </c>
      <c r="AE75" t="s">
        <v>54</v>
      </c>
      <c r="AF75" t="s">
        <v>47</v>
      </c>
      <c r="AG75" t="s">
        <v>54</v>
      </c>
      <c r="AI75">
        <v>0</v>
      </c>
      <c r="AJ75" t="s">
        <v>63</v>
      </c>
      <c r="AK75" t="s">
        <v>49</v>
      </c>
    </row>
    <row r="76" spans="1:37" x14ac:dyDescent="0.3">
      <c r="A76">
        <v>75</v>
      </c>
      <c r="B76">
        <v>79</v>
      </c>
      <c r="C76" t="s">
        <v>37</v>
      </c>
      <c r="G76" t="s">
        <v>61</v>
      </c>
      <c r="H76">
        <v>12306</v>
      </c>
      <c r="I76" t="s">
        <v>111</v>
      </c>
      <c r="J76" t="s">
        <v>40</v>
      </c>
      <c r="K76">
        <v>1</v>
      </c>
      <c r="L76" t="s">
        <v>41</v>
      </c>
      <c r="M76" t="s">
        <v>42</v>
      </c>
      <c r="N76" t="s">
        <v>42</v>
      </c>
      <c r="O76" t="s">
        <v>43</v>
      </c>
      <c r="P76" t="s">
        <v>42</v>
      </c>
      <c r="Q76" t="s">
        <v>42</v>
      </c>
      <c r="R76" t="s">
        <v>42</v>
      </c>
      <c r="S76" t="s">
        <v>42</v>
      </c>
      <c r="T76" t="s">
        <v>43</v>
      </c>
      <c r="U76" t="s">
        <v>56</v>
      </c>
      <c r="V76" t="b">
        <v>1</v>
      </c>
      <c r="W76" t="s">
        <v>45</v>
      </c>
      <c r="X76" t="s">
        <v>41</v>
      </c>
      <c r="Y76" t="s">
        <v>43</v>
      </c>
      <c r="Z76" t="s">
        <v>42</v>
      </c>
      <c r="AA76" t="s">
        <v>41</v>
      </c>
      <c r="AB76" t="s">
        <v>43</v>
      </c>
      <c r="AC76" t="s">
        <v>42</v>
      </c>
      <c r="AD76" t="s">
        <v>46</v>
      </c>
      <c r="AE76" t="s">
        <v>54</v>
      </c>
      <c r="AF76" t="s">
        <v>54</v>
      </c>
      <c r="AG76" t="s">
        <v>54</v>
      </c>
      <c r="AH76" t="s">
        <v>112</v>
      </c>
      <c r="AI76">
        <v>1</v>
      </c>
      <c r="AJ76" t="s">
        <v>82</v>
      </c>
      <c r="AK76" t="s">
        <v>57</v>
      </c>
    </row>
    <row r="77" spans="1:37" x14ac:dyDescent="0.3">
      <c r="A77">
        <v>76</v>
      </c>
      <c r="B77">
        <v>80</v>
      </c>
      <c r="C77" t="s">
        <v>37</v>
      </c>
      <c r="G77" t="s">
        <v>85</v>
      </c>
      <c r="H77">
        <v>12304</v>
      </c>
      <c r="I77" t="s">
        <v>51</v>
      </c>
      <c r="J77" t="s">
        <v>40</v>
      </c>
      <c r="K77">
        <v>0</v>
      </c>
      <c r="L77" t="s">
        <v>43</v>
      </c>
      <c r="M77" t="s">
        <v>43</v>
      </c>
      <c r="N77" t="s">
        <v>42</v>
      </c>
      <c r="O77" t="s">
        <v>43</v>
      </c>
      <c r="P77" t="s">
        <v>43</v>
      </c>
      <c r="Q77" t="s">
        <v>42</v>
      </c>
      <c r="R77" t="s">
        <v>42</v>
      </c>
      <c r="S77" t="s">
        <v>43</v>
      </c>
      <c r="T77" t="s">
        <v>43</v>
      </c>
      <c r="U77" t="s">
        <v>56</v>
      </c>
      <c r="V77" t="b">
        <v>0</v>
      </c>
      <c r="W77" t="s">
        <v>43</v>
      </c>
      <c r="X77" t="s">
        <v>41</v>
      </c>
      <c r="Y77" t="s">
        <v>41</v>
      </c>
      <c r="Z77" t="s">
        <v>42</v>
      </c>
      <c r="AA77" t="s">
        <v>41</v>
      </c>
      <c r="AB77" t="s">
        <v>41</v>
      </c>
      <c r="AC77" t="s">
        <v>42</v>
      </c>
      <c r="AD77" t="s">
        <v>46</v>
      </c>
      <c r="AE77" t="s">
        <v>47</v>
      </c>
      <c r="AF77" t="s">
        <v>62</v>
      </c>
      <c r="AG77" t="s">
        <v>62</v>
      </c>
      <c r="AH77" t="s">
        <v>113</v>
      </c>
      <c r="AI77">
        <v>1</v>
      </c>
      <c r="AJ77" t="s">
        <v>76</v>
      </c>
      <c r="AK77" t="s">
        <v>49</v>
      </c>
    </row>
    <row r="78" spans="1:37" x14ac:dyDescent="0.3">
      <c r="A78">
        <v>77</v>
      </c>
      <c r="B78">
        <v>81</v>
      </c>
      <c r="C78" t="s">
        <v>37</v>
      </c>
      <c r="G78" t="s">
        <v>83</v>
      </c>
      <c r="H78">
        <v>12304</v>
      </c>
      <c r="I78" t="s">
        <v>51</v>
      </c>
      <c r="J78" t="s">
        <v>40</v>
      </c>
      <c r="K78">
        <v>1</v>
      </c>
      <c r="L78" t="s">
        <v>41</v>
      </c>
      <c r="M78" t="s">
        <v>41</v>
      </c>
      <c r="N78" t="s">
        <v>43</v>
      </c>
      <c r="O78" t="s">
        <v>42</v>
      </c>
      <c r="P78" t="s">
        <v>43</v>
      </c>
      <c r="Q78" t="s">
        <v>43</v>
      </c>
      <c r="R78" t="s">
        <v>42</v>
      </c>
      <c r="S78" t="s">
        <v>41</v>
      </c>
      <c r="T78" t="s">
        <v>43</v>
      </c>
      <c r="U78" t="s">
        <v>56</v>
      </c>
      <c r="V78" t="b">
        <v>0</v>
      </c>
      <c r="W78" t="s">
        <v>45</v>
      </c>
      <c r="X78" t="s">
        <v>41</v>
      </c>
      <c r="Y78" t="s">
        <v>43</v>
      </c>
      <c r="Z78" t="s">
        <v>43</v>
      </c>
      <c r="AA78" t="s">
        <v>41</v>
      </c>
      <c r="AB78" t="s">
        <v>41</v>
      </c>
      <c r="AC78" t="s">
        <v>43</v>
      </c>
      <c r="AD78" t="s">
        <v>53</v>
      </c>
      <c r="AE78" t="s">
        <v>47</v>
      </c>
      <c r="AF78" t="s">
        <v>54</v>
      </c>
      <c r="AG78" t="s">
        <v>47</v>
      </c>
      <c r="AI78">
        <v>0</v>
      </c>
      <c r="AJ78" t="s">
        <v>76</v>
      </c>
      <c r="AK78" t="s">
        <v>49</v>
      </c>
    </row>
    <row r="79" spans="1:37" x14ac:dyDescent="0.3">
      <c r="A79">
        <v>78</v>
      </c>
      <c r="B79">
        <v>82</v>
      </c>
      <c r="C79" t="s">
        <v>37</v>
      </c>
      <c r="G79" t="s">
        <v>83</v>
      </c>
      <c r="H79">
        <v>12309</v>
      </c>
      <c r="I79" t="s">
        <v>51</v>
      </c>
      <c r="J79" t="s">
        <v>64</v>
      </c>
      <c r="K79">
        <v>1</v>
      </c>
      <c r="L79" t="s">
        <v>41</v>
      </c>
      <c r="M79" t="s">
        <v>43</v>
      </c>
      <c r="N79" t="s">
        <v>41</v>
      </c>
      <c r="O79" t="s">
        <v>43</v>
      </c>
      <c r="P79" t="s">
        <v>43</v>
      </c>
      <c r="Q79" t="s">
        <v>43</v>
      </c>
      <c r="R79" t="s">
        <v>43</v>
      </c>
      <c r="S79" t="s">
        <v>43</v>
      </c>
      <c r="T79" t="s">
        <v>43</v>
      </c>
      <c r="U79" t="s">
        <v>56</v>
      </c>
      <c r="V79" t="b">
        <v>1</v>
      </c>
      <c r="W79" t="s">
        <v>45</v>
      </c>
      <c r="X79" t="s">
        <v>41</v>
      </c>
      <c r="Y79" t="s">
        <v>41</v>
      </c>
      <c r="Z79" t="s">
        <v>42</v>
      </c>
      <c r="AA79" t="s">
        <v>41</v>
      </c>
      <c r="AB79" t="s">
        <v>41</v>
      </c>
      <c r="AC79" t="s">
        <v>43</v>
      </c>
      <c r="AD79" t="s">
        <v>59</v>
      </c>
      <c r="AE79" t="s">
        <v>54</v>
      </c>
      <c r="AF79" t="s">
        <v>47</v>
      </c>
      <c r="AG79" t="s">
        <v>54</v>
      </c>
      <c r="AI79">
        <v>0</v>
      </c>
      <c r="AJ79" t="s">
        <v>60</v>
      </c>
      <c r="AK79" t="s">
        <v>49</v>
      </c>
    </row>
    <row r="80" spans="1:37" x14ac:dyDescent="0.3">
      <c r="A80">
        <v>79</v>
      </c>
      <c r="B80">
        <v>83</v>
      </c>
      <c r="C80" t="s">
        <v>37</v>
      </c>
      <c r="G80" t="s">
        <v>67</v>
      </c>
      <c r="H80">
        <v>12303</v>
      </c>
      <c r="I80" t="s">
        <v>39</v>
      </c>
      <c r="J80" t="s">
        <v>40</v>
      </c>
      <c r="K80">
        <v>1</v>
      </c>
      <c r="L80" t="s">
        <v>41</v>
      </c>
      <c r="M80" t="s">
        <v>43</v>
      </c>
      <c r="N80" t="s">
        <v>42</v>
      </c>
      <c r="O80" t="s">
        <v>42</v>
      </c>
      <c r="P80" t="s">
        <v>42</v>
      </c>
      <c r="Q80" t="s">
        <v>42</v>
      </c>
      <c r="R80" t="s">
        <v>43</v>
      </c>
      <c r="S80" t="s">
        <v>43</v>
      </c>
      <c r="T80" t="s">
        <v>43</v>
      </c>
      <c r="U80" t="s">
        <v>72</v>
      </c>
      <c r="V80" t="b">
        <v>0</v>
      </c>
      <c r="W80" t="s">
        <v>45</v>
      </c>
      <c r="X80" t="s">
        <v>41</v>
      </c>
      <c r="Y80" t="s">
        <v>41</v>
      </c>
      <c r="Z80" t="s">
        <v>42</v>
      </c>
      <c r="AA80" t="s">
        <v>41</v>
      </c>
      <c r="AB80" t="s">
        <v>43</v>
      </c>
      <c r="AC80" t="s">
        <v>42</v>
      </c>
      <c r="AD80" t="s">
        <v>59</v>
      </c>
      <c r="AE80" t="s">
        <v>47</v>
      </c>
      <c r="AF80" t="s">
        <v>47</v>
      </c>
      <c r="AG80" t="s">
        <v>47</v>
      </c>
      <c r="AI80">
        <v>0</v>
      </c>
      <c r="AJ80" t="s">
        <v>70</v>
      </c>
      <c r="AK80" t="s">
        <v>49</v>
      </c>
    </row>
    <row r="81" spans="1:37" x14ac:dyDescent="0.3">
      <c r="A81">
        <v>80</v>
      </c>
      <c r="B81">
        <v>84</v>
      </c>
      <c r="C81" t="s">
        <v>37</v>
      </c>
      <c r="G81" t="s">
        <v>50</v>
      </c>
      <c r="H81">
        <v>12309</v>
      </c>
      <c r="I81" t="s">
        <v>51</v>
      </c>
      <c r="J81" t="s">
        <v>40</v>
      </c>
      <c r="K81">
        <v>1</v>
      </c>
      <c r="L81" t="s">
        <v>41</v>
      </c>
      <c r="M81" t="s">
        <v>41</v>
      </c>
      <c r="N81" t="s">
        <v>42</v>
      </c>
      <c r="O81" t="s">
        <v>43</v>
      </c>
      <c r="P81" t="s">
        <v>43</v>
      </c>
      <c r="Q81" t="s">
        <v>42</v>
      </c>
      <c r="R81" t="s">
        <v>42</v>
      </c>
      <c r="S81" t="s">
        <v>43</v>
      </c>
      <c r="T81" t="s">
        <v>43</v>
      </c>
      <c r="U81" t="s">
        <v>52</v>
      </c>
      <c r="V81" t="b">
        <v>1</v>
      </c>
      <c r="W81" t="s">
        <v>45</v>
      </c>
      <c r="X81" t="s">
        <v>41</v>
      </c>
      <c r="Y81" t="s">
        <v>43</v>
      </c>
      <c r="Z81" t="s">
        <v>42</v>
      </c>
      <c r="AA81" t="s">
        <v>41</v>
      </c>
      <c r="AB81" t="s">
        <v>43</v>
      </c>
      <c r="AC81" t="s">
        <v>43</v>
      </c>
      <c r="AD81" t="s">
        <v>59</v>
      </c>
      <c r="AE81" t="s">
        <v>54</v>
      </c>
      <c r="AF81" t="s">
        <v>54</v>
      </c>
      <c r="AG81" t="s">
        <v>54</v>
      </c>
      <c r="AH81" t="s">
        <v>114</v>
      </c>
      <c r="AI81">
        <v>1</v>
      </c>
      <c r="AJ81" t="s">
        <v>60</v>
      </c>
      <c r="AK81" t="s">
        <v>49</v>
      </c>
    </row>
    <row r="82" spans="1:37" x14ac:dyDescent="0.3">
      <c r="A82">
        <v>81</v>
      </c>
      <c r="B82">
        <v>85</v>
      </c>
      <c r="C82" t="s">
        <v>37</v>
      </c>
      <c r="G82" t="s">
        <v>85</v>
      </c>
      <c r="H82">
        <v>12304</v>
      </c>
      <c r="I82" t="s">
        <v>51</v>
      </c>
      <c r="J82" t="s">
        <v>40</v>
      </c>
      <c r="K82">
        <v>1</v>
      </c>
      <c r="L82" t="s">
        <v>41</v>
      </c>
      <c r="M82" t="s">
        <v>43</v>
      </c>
      <c r="N82" t="s">
        <v>42</v>
      </c>
      <c r="O82" t="s">
        <v>43</v>
      </c>
      <c r="P82" t="s">
        <v>43</v>
      </c>
      <c r="Q82" t="s">
        <v>43</v>
      </c>
      <c r="R82" t="s">
        <v>42</v>
      </c>
      <c r="S82" t="s">
        <v>42</v>
      </c>
      <c r="T82" t="s">
        <v>43</v>
      </c>
      <c r="U82" t="s">
        <v>72</v>
      </c>
      <c r="V82" t="b">
        <v>1</v>
      </c>
      <c r="W82" t="s">
        <v>45</v>
      </c>
      <c r="X82" t="s">
        <v>41</v>
      </c>
      <c r="Y82" t="s">
        <v>42</v>
      </c>
      <c r="Z82" t="s">
        <v>42</v>
      </c>
      <c r="AA82" t="s">
        <v>41</v>
      </c>
      <c r="AB82" t="s">
        <v>43</v>
      </c>
      <c r="AC82" t="s">
        <v>42</v>
      </c>
      <c r="AD82" t="s">
        <v>46</v>
      </c>
      <c r="AE82" t="s">
        <v>47</v>
      </c>
      <c r="AF82" t="s">
        <v>47</v>
      </c>
      <c r="AG82" t="s">
        <v>47</v>
      </c>
      <c r="AI82">
        <v>0</v>
      </c>
      <c r="AJ82" t="s">
        <v>76</v>
      </c>
      <c r="AK82" t="s">
        <v>49</v>
      </c>
    </row>
    <row r="83" spans="1:37" x14ac:dyDescent="0.3">
      <c r="A83">
        <v>82</v>
      </c>
      <c r="B83">
        <v>86</v>
      </c>
      <c r="C83" t="s">
        <v>37</v>
      </c>
      <c r="G83" t="s">
        <v>50</v>
      </c>
      <c r="H83">
        <v>12309</v>
      </c>
      <c r="I83" t="s">
        <v>51</v>
      </c>
      <c r="J83" t="s">
        <v>64</v>
      </c>
      <c r="K83">
        <v>1</v>
      </c>
      <c r="L83" t="s">
        <v>41</v>
      </c>
      <c r="M83" t="s">
        <v>43</v>
      </c>
      <c r="N83" t="s">
        <v>41</v>
      </c>
      <c r="O83" t="s">
        <v>43</v>
      </c>
      <c r="P83" t="s">
        <v>43</v>
      </c>
      <c r="Q83" t="s">
        <v>43</v>
      </c>
      <c r="R83" t="s">
        <v>43</v>
      </c>
      <c r="S83" t="s">
        <v>43</v>
      </c>
      <c r="T83" t="s">
        <v>43</v>
      </c>
      <c r="U83" t="s">
        <v>56</v>
      </c>
      <c r="V83" t="b">
        <v>1</v>
      </c>
      <c r="W83" t="s">
        <v>65</v>
      </c>
      <c r="X83" t="s">
        <v>41</v>
      </c>
      <c r="Y83" t="s">
        <v>41</v>
      </c>
      <c r="Z83" t="s">
        <v>42</v>
      </c>
      <c r="AA83" t="s">
        <v>41</v>
      </c>
      <c r="AB83" t="s">
        <v>43</v>
      </c>
      <c r="AC83" t="s">
        <v>42</v>
      </c>
      <c r="AD83" t="s">
        <v>59</v>
      </c>
      <c r="AE83" t="s">
        <v>54</v>
      </c>
      <c r="AF83" t="s">
        <v>54</v>
      </c>
      <c r="AG83" t="s">
        <v>54</v>
      </c>
      <c r="AI83">
        <v>0</v>
      </c>
      <c r="AJ83" t="s">
        <v>60</v>
      </c>
      <c r="AK83" t="s">
        <v>57</v>
      </c>
    </row>
    <row r="84" spans="1:37" x14ac:dyDescent="0.3">
      <c r="A84">
        <v>83</v>
      </c>
      <c r="B84">
        <v>87</v>
      </c>
      <c r="C84" t="s">
        <v>37</v>
      </c>
      <c r="G84" t="s">
        <v>83</v>
      </c>
      <c r="H84">
        <v>12308</v>
      </c>
      <c r="I84" t="s">
        <v>51</v>
      </c>
      <c r="J84" t="s">
        <v>40</v>
      </c>
      <c r="K84">
        <v>0</v>
      </c>
      <c r="L84" t="s">
        <v>41</v>
      </c>
      <c r="M84" t="s">
        <v>41</v>
      </c>
      <c r="N84" t="s">
        <v>43</v>
      </c>
      <c r="O84" t="s">
        <v>41</v>
      </c>
      <c r="P84" t="s">
        <v>41</v>
      </c>
      <c r="Q84" t="s">
        <v>42</v>
      </c>
      <c r="R84" t="s">
        <v>42</v>
      </c>
      <c r="S84" t="s">
        <v>41</v>
      </c>
      <c r="T84" t="s">
        <v>41</v>
      </c>
      <c r="U84" t="s">
        <v>56</v>
      </c>
      <c r="V84" t="b">
        <v>0</v>
      </c>
      <c r="W84" t="s">
        <v>45</v>
      </c>
      <c r="X84" t="s">
        <v>41</v>
      </c>
      <c r="Y84" t="s">
        <v>42</v>
      </c>
      <c r="Z84" t="s">
        <v>43</v>
      </c>
      <c r="AA84" t="s">
        <v>41</v>
      </c>
      <c r="AB84" t="s">
        <v>41</v>
      </c>
      <c r="AC84" t="s">
        <v>43</v>
      </c>
      <c r="AD84" t="s">
        <v>53</v>
      </c>
      <c r="AE84" t="s">
        <v>62</v>
      </c>
      <c r="AF84" t="s">
        <v>47</v>
      </c>
      <c r="AG84" t="s">
        <v>62</v>
      </c>
      <c r="AI84">
        <v>0</v>
      </c>
      <c r="AJ84" t="s">
        <v>55</v>
      </c>
      <c r="AK84" t="s">
        <v>49</v>
      </c>
    </row>
    <row r="85" spans="1:37" x14ac:dyDescent="0.3">
      <c r="A85">
        <v>84</v>
      </c>
      <c r="B85">
        <v>88</v>
      </c>
      <c r="C85" t="s">
        <v>37</v>
      </c>
      <c r="G85" t="s">
        <v>50</v>
      </c>
      <c r="H85">
        <v>12303</v>
      </c>
      <c r="I85" t="s">
        <v>51</v>
      </c>
      <c r="J85" t="s">
        <v>64</v>
      </c>
      <c r="K85">
        <v>0</v>
      </c>
      <c r="L85" t="s">
        <v>43</v>
      </c>
      <c r="M85" t="s">
        <v>43</v>
      </c>
      <c r="N85" t="s">
        <v>42</v>
      </c>
      <c r="O85" t="s">
        <v>42</v>
      </c>
      <c r="P85" t="s">
        <v>43</v>
      </c>
      <c r="Q85" t="s">
        <v>42</v>
      </c>
      <c r="R85" t="s">
        <v>42</v>
      </c>
      <c r="S85" t="s">
        <v>43</v>
      </c>
      <c r="T85" t="s">
        <v>43</v>
      </c>
      <c r="U85" t="s">
        <v>56</v>
      </c>
      <c r="V85" t="b">
        <v>0</v>
      </c>
      <c r="W85" t="s">
        <v>65</v>
      </c>
      <c r="X85" t="s">
        <v>43</v>
      </c>
      <c r="Y85" t="s">
        <v>43</v>
      </c>
      <c r="Z85" t="s">
        <v>43</v>
      </c>
      <c r="AA85" t="s">
        <v>43</v>
      </c>
      <c r="AB85" t="s">
        <v>43</v>
      </c>
      <c r="AC85" t="s">
        <v>43</v>
      </c>
      <c r="AD85" t="s">
        <v>46</v>
      </c>
      <c r="AE85" t="s">
        <v>47</v>
      </c>
      <c r="AF85" t="s">
        <v>47</v>
      </c>
      <c r="AG85" t="s">
        <v>62</v>
      </c>
      <c r="AI85">
        <v>0</v>
      </c>
      <c r="AJ85" t="s">
        <v>70</v>
      </c>
      <c r="AK85" t="s">
        <v>49</v>
      </c>
    </row>
    <row r="86" spans="1:37" x14ac:dyDescent="0.3">
      <c r="A86">
        <v>85</v>
      </c>
      <c r="B86">
        <v>89</v>
      </c>
      <c r="C86" t="s">
        <v>37</v>
      </c>
      <c r="G86" t="s">
        <v>85</v>
      </c>
      <c r="H86">
        <v>12308</v>
      </c>
      <c r="I86" t="s">
        <v>51</v>
      </c>
      <c r="J86" t="s">
        <v>40</v>
      </c>
      <c r="K86">
        <v>1</v>
      </c>
      <c r="L86" t="s">
        <v>41</v>
      </c>
      <c r="M86" t="s">
        <v>41</v>
      </c>
      <c r="N86" t="s">
        <v>42</v>
      </c>
      <c r="O86" t="s">
        <v>43</v>
      </c>
      <c r="P86" t="s">
        <v>43</v>
      </c>
      <c r="Q86" t="s">
        <v>42</v>
      </c>
      <c r="R86" t="s">
        <v>42</v>
      </c>
      <c r="S86" t="s">
        <v>43</v>
      </c>
      <c r="T86" t="s">
        <v>43</v>
      </c>
      <c r="U86" t="s">
        <v>44</v>
      </c>
      <c r="V86" t="b">
        <v>0</v>
      </c>
      <c r="W86" t="s">
        <v>43</v>
      </c>
      <c r="X86" t="s">
        <v>41</v>
      </c>
      <c r="Y86" t="s">
        <v>41</v>
      </c>
      <c r="Z86" t="s">
        <v>42</v>
      </c>
      <c r="AA86" t="s">
        <v>41</v>
      </c>
      <c r="AB86" t="s">
        <v>41</v>
      </c>
      <c r="AC86" t="s">
        <v>42</v>
      </c>
      <c r="AD86" t="s">
        <v>53</v>
      </c>
      <c r="AE86" t="s">
        <v>79</v>
      </c>
      <c r="AF86" t="s">
        <v>62</v>
      </c>
      <c r="AG86" t="s">
        <v>79</v>
      </c>
      <c r="AH86" t="s">
        <v>115</v>
      </c>
      <c r="AI86">
        <v>1</v>
      </c>
      <c r="AJ86" t="s">
        <v>55</v>
      </c>
      <c r="AK86" t="s">
        <v>49</v>
      </c>
    </row>
    <row r="87" spans="1:37" x14ac:dyDescent="0.3">
      <c r="A87">
        <v>86</v>
      </c>
      <c r="B87">
        <v>90</v>
      </c>
      <c r="C87" t="s">
        <v>37</v>
      </c>
      <c r="G87" t="s">
        <v>67</v>
      </c>
      <c r="H87">
        <v>12305</v>
      </c>
      <c r="I87" t="s">
        <v>39</v>
      </c>
      <c r="J87" t="s">
        <v>64</v>
      </c>
      <c r="K87">
        <v>1</v>
      </c>
      <c r="L87" t="s">
        <v>43</v>
      </c>
      <c r="M87" t="s">
        <v>43</v>
      </c>
      <c r="N87" t="s">
        <v>42</v>
      </c>
      <c r="O87" t="s">
        <v>42</v>
      </c>
      <c r="P87" t="s">
        <v>41</v>
      </c>
      <c r="Q87" t="s">
        <v>41</v>
      </c>
      <c r="R87" t="s">
        <v>41</v>
      </c>
      <c r="S87" t="s">
        <v>41</v>
      </c>
      <c r="T87" t="s">
        <v>42</v>
      </c>
      <c r="U87" t="s">
        <v>56</v>
      </c>
      <c r="V87" t="b">
        <v>0</v>
      </c>
      <c r="W87" t="s">
        <v>43</v>
      </c>
      <c r="X87" t="s">
        <v>41</v>
      </c>
      <c r="Y87" t="s">
        <v>42</v>
      </c>
      <c r="Z87" t="s">
        <v>42</v>
      </c>
      <c r="AA87" t="s">
        <v>41</v>
      </c>
      <c r="AB87" t="s">
        <v>43</v>
      </c>
      <c r="AC87" t="s">
        <v>41</v>
      </c>
      <c r="AD87" t="s">
        <v>53</v>
      </c>
      <c r="AE87" t="s">
        <v>62</v>
      </c>
      <c r="AF87" t="s">
        <v>79</v>
      </c>
      <c r="AG87" t="s">
        <v>62</v>
      </c>
      <c r="AH87" t="s">
        <v>116</v>
      </c>
      <c r="AI87">
        <v>1</v>
      </c>
      <c r="AJ87" t="s">
        <v>48</v>
      </c>
      <c r="AK87" t="s">
        <v>49</v>
      </c>
    </row>
    <row r="88" spans="1:37" x14ac:dyDescent="0.3">
      <c r="A88">
        <v>87</v>
      </c>
      <c r="B88">
        <v>91</v>
      </c>
      <c r="C88" t="s">
        <v>37</v>
      </c>
      <c r="G88" t="s">
        <v>50</v>
      </c>
      <c r="H88">
        <v>12303</v>
      </c>
      <c r="I88" t="s">
        <v>39</v>
      </c>
      <c r="J88" t="s">
        <v>64</v>
      </c>
      <c r="K88">
        <v>0</v>
      </c>
      <c r="L88" t="s">
        <v>43</v>
      </c>
      <c r="M88" t="s">
        <v>41</v>
      </c>
      <c r="N88" t="s">
        <v>42</v>
      </c>
      <c r="O88" t="s">
        <v>42</v>
      </c>
      <c r="P88" t="s">
        <v>43</v>
      </c>
      <c r="Q88" t="s">
        <v>43</v>
      </c>
      <c r="R88" t="s">
        <v>43</v>
      </c>
      <c r="S88" t="s">
        <v>43</v>
      </c>
      <c r="T88" t="s">
        <v>43</v>
      </c>
      <c r="U88" t="s">
        <v>44</v>
      </c>
      <c r="V88" t="b">
        <v>0</v>
      </c>
      <c r="W88" t="s">
        <v>43</v>
      </c>
      <c r="X88" t="s">
        <v>41</v>
      </c>
      <c r="Y88" t="s">
        <v>42</v>
      </c>
      <c r="Z88" t="s">
        <v>42</v>
      </c>
      <c r="AA88" t="s">
        <v>41</v>
      </c>
      <c r="AB88" t="s">
        <v>43</v>
      </c>
      <c r="AC88" t="s">
        <v>42</v>
      </c>
      <c r="AD88" t="s">
        <v>53</v>
      </c>
      <c r="AE88" t="s">
        <v>62</v>
      </c>
      <c r="AF88" t="s">
        <v>62</v>
      </c>
      <c r="AG88" t="s">
        <v>62</v>
      </c>
      <c r="AI88">
        <v>0</v>
      </c>
      <c r="AJ88" t="s">
        <v>70</v>
      </c>
      <c r="AK88" t="s">
        <v>49</v>
      </c>
    </row>
    <row r="89" spans="1:37" x14ac:dyDescent="0.3">
      <c r="A89">
        <v>88</v>
      </c>
      <c r="B89">
        <v>92</v>
      </c>
      <c r="C89" t="s">
        <v>37</v>
      </c>
      <c r="G89" t="s">
        <v>50</v>
      </c>
      <c r="H89">
        <v>12305</v>
      </c>
      <c r="I89" t="s">
        <v>39</v>
      </c>
      <c r="J89" t="s">
        <v>40</v>
      </c>
      <c r="K89">
        <v>1</v>
      </c>
      <c r="L89" t="s">
        <v>41</v>
      </c>
      <c r="M89" t="s">
        <v>43</v>
      </c>
      <c r="N89" t="s">
        <v>42</v>
      </c>
      <c r="O89" t="s">
        <v>43</v>
      </c>
      <c r="P89" t="s">
        <v>43</v>
      </c>
      <c r="Q89" t="s">
        <v>42</v>
      </c>
      <c r="R89" t="s">
        <v>43</v>
      </c>
      <c r="S89" t="s">
        <v>41</v>
      </c>
      <c r="T89" t="s">
        <v>42</v>
      </c>
      <c r="U89" t="s">
        <v>52</v>
      </c>
      <c r="V89" t="b">
        <v>0</v>
      </c>
      <c r="W89" t="s">
        <v>45</v>
      </c>
      <c r="X89" t="s">
        <v>43</v>
      </c>
      <c r="Y89" t="s">
        <v>43</v>
      </c>
      <c r="Z89" t="s">
        <v>42</v>
      </c>
      <c r="AA89" t="s">
        <v>41</v>
      </c>
      <c r="AB89" t="s">
        <v>43</v>
      </c>
      <c r="AC89" t="s">
        <v>43</v>
      </c>
      <c r="AD89" t="s">
        <v>53</v>
      </c>
      <c r="AE89" t="s">
        <v>62</v>
      </c>
      <c r="AF89" t="s">
        <v>62</v>
      </c>
      <c r="AG89" t="s">
        <v>62</v>
      </c>
      <c r="AI89">
        <v>0</v>
      </c>
      <c r="AJ89" t="s">
        <v>48</v>
      </c>
      <c r="AK89" t="s">
        <v>49</v>
      </c>
    </row>
    <row r="90" spans="1:37" x14ac:dyDescent="0.3">
      <c r="A90">
        <v>89</v>
      </c>
      <c r="B90">
        <v>93</v>
      </c>
      <c r="C90" t="s">
        <v>37</v>
      </c>
      <c r="G90" t="s">
        <v>50</v>
      </c>
      <c r="H90">
        <v>12303</v>
      </c>
      <c r="I90" t="s">
        <v>117</v>
      </c>
      <c r="J90" t="s">
        <v>40</v>
      </c>
      <c r="K90">
        <v>0</v>
      </c>
      <c r="L90" t="s">
        <v>43</v>
      </c>
      <c r="M90" t="s">
        <v>41</v>
      </c>
      <c r="N90" t="s">
        <v>42</v>
      </c>
      <c r="O90" t="s">
        <v>42</v>
      </c>
      <c r="P90" t="s">
        <v>42</v>
      </c>
      <c r="Q90" t="s">
        <v>42</v>
      </c>
      <c r="R90" t="s">
        <v>41</v>
      </c>
      <c r="S90" t="s">
        <v>41</v>
      </c>
      <c r="T90" t="s">
        <v>43</v>
      </c>
      <c r="U90" t="s">
        <v>56</v>
      </c>
      <c r="V90" t="b">
        <v>0</v>
      </c>
      <c r="W90" t="s">
        <v>43</v>
      </c>
      <c r="X90" t="s">
        <v>41</v>
      </c>
      <c r="Y90" t="s">
        <v>43</v>
      </c>
      <c r="Z90" t="s">
        <v>43</v>
      </c>
      <c r="AA90" t="s">
        <v>41</v>
      </c>
      <c r="AB90" t="s">
        <v>43</v>
      </c>
      <c r="AC90" t="s">
        <v>43</v>
      </c>
      <c r="AD90" t="s">
        <v>53</v>
      </c>
      <c r="AE90" t="s">
        <v>47</v>
      </c>
      <c r="AF90" t="s">
        <v>47</v>
      </c>
      <c r="AG90" t="s">
        <v>79</v>
      </c>
      <c r="AH90" t="s">
        <v>118</v>
      </c>
      <c r="AI90">
        <v>1</v>
      </c>
      <c r="AJ90" t="s">
        <v>70</v>
      </c>
      <c r="AK90" t="s">
        <v>49</v>
      </c>
    </row>
    <row r="91" spans="1:37" x14ac:dyDescent="0.3">
      <c r="A91">
        <v>90</v>
      </c>
      <c r="B91">
        <v>94</v>
      </c>
      <c r="C91" t="s">
        <v>37</v>
      </c>
      <c r="G91" t="s">
        <v>61</v>
      </c>
      <c r="H91">
        <v>12308</v>
      </c>
      <c r="I91" t="s">
        <v>39</v>
      </c>
      <c r="J91" t="s">
        <v>40</v>
      </c>
      <c r="K91">
        <v>0</v>
      </c>
      <c r="L91" t="s">
        <v>41</v>
      </c>
      <c r="M91" t="s">
        <v>41</v>
      </c>
      <c r="N91" t="s">
        <v>42</v>
      </c>
      <c r="O91" t="s">
        <v>42</v>
      </c>
      <c r="P91" t="s">
        <v>42</v>
      </c>
      <c r="Q91" t="s">
        <v>41</v>
      </c>
      <c r="R91" t="s">
        <v>41</v>
      </c>
      <c r="S91" t="s">
        <v>41</v>
      </c>
      <c r="T91" t="s">
        <v>43</v>
      </c>
      <c r="U91" t="s">
        <v>56</v>
      </c>
      <c r="V91" t="b">
        <v>0</v>
      </c>
      <c r="W91" t="s">
        <v>43</v>
      </c>
      <c r="X91" t="s">
        <v>41</v>
      </c>
      <c r="Y91" t="s">
        <v>42</v>
      </c>
      <c r="Z91" t="s">
        <v>43</v>
      </c>
      <c r="AA91" t="s">
        <v>41</v>
      </c>
      <c r="AB91" t="s">
        <v>42</v>
      </c>
      <c r="AC91" t="s">
        <v>43</v>
      </c>
      <c r="AD91" t="s">
        <v>53</v>
      </c>
      <c r="AE91" t="s">
        <v>47</v>
      </c>
      <c r="AF91" t="s">
        <v>47</v>
      </c>
      <c r="AG91" t="s">
        <v>62</v>
      </c>
      <c r="AI91">
        <v>0</v>
      </c>
      <c r="AJ91" t="s">
        <v>55</v>
      </c>
      <c r="AK91" t="s">
        <v>49</v>
      </c>
    </row>
    <row r="92" spans="1:37" x14ac:dyDescent="0.3">
      <c r="A92">
        <v>91</v>
      </c>
      <c r="B92">
        <v>95</v>
      </c>
      <c r="C92" t="s">
        <v>37</v>
      </c>
      <c r="G92" t="s">
        <v>83</v>
      </c>
      <c r="H92">
        <v>12308</v>
      </c>
      <c r="I92" t="s">
        <v>39</v>
      </c>
      <c r="J92" t="s">
        <v>64</v>
      </c>
      <c r="K92">
        <v>0</v>
      </c>
      <c r="L92" t="s">
        <v>41</v>
      </c>
      <c r="M92" t="s">
        <v>43</v>
      </c>
      <c r="N92" t="s">
        <v>42</v>
      </c>
      <c r="O92" t="s">
        <v>43</v>
      </c>
      <c r="P92" t="s">
        <v>43</v>
      </c>
      <c r="Q92" t="s">
        <v>42</v>
      </c>
      <c r="R92" t="s">
        <v>43</v>
      </c>
      <c r="S92" t="s">
        <v>43</v>
      </c>
      <c r="T92" t="s">
        <v>42</v>
      </c>
      <c r="U92" t="s">
        <v>101</v>
      </c>
      <c r="V92" t="b">
        <v>0</v>
      </c>
      <c r="W92" t="s">
        <v>43</v>
      </c>
      <c r="X92" t="s">
        <v>41</v>
      </c>
      <c r="Y92" t="s">
        <v>43</v>
      </c>
      <c r="Z92" t="s">
        <v>43</v>
      </c>
      <c r="AA92" t="s">
        <v>41</v>
      </c>
      <c r="AB92" t="s">
        <v>43</v>
      </c>
      <c r="AC92" t="s">
        <v>41</v>
      </c>
      <c r="AD92" t="s">
        <v>77</v>
      </c>
      <c r="AE92" t="s">
        <v>62</v>
      </c>
      <c r="AF92" t="s">
        <v>47</v>
      </c>
      <c r="AG92" t="s">
        <v>47</v>
      </c>
      <c r="AH92" t="s">
        <v>119</v>
      </c>
      <c r="AI92">
        <v>1</v>
      </c>
      <c r="AJ92" t="s">
        <v>55</v>
      </c>
      <c r="AK92" t="s">
        <v>49</v>
      </c>
    </row>
    <row r="93" spans="1:37" x14ac:dyDescent="0.3">
      <c r="A93">
        <v>92</v>
      </c>
      <c r="B93">
        <v>96</v>
      </c>
      <c r="C93" t="s">
        <v>37</v>
      </c>
      <c r="G93" t="s">
        <v>83</v>
      </c>
      <c r="H93">
        <v>12308</v>
      </c>
      <c r="I93" t="s">
        <v>39</v>
      </c>
      <c r="J93" t="s">
        <v>64</v>
      </c>
      <c r="K93">
        <v>0</v>
      </c>
      <c r="L93" t="s">
        <v>43</v>
      </c>
      <c r="M93" t="s">
        <v>41</v>
      </c>
      <c r="N93" t="s">
        <v>43</v>
      </c>
      <c r="O93" t="s">
        <v>42</v>
      </c>
      <c r="P93" t="s">
        <v>42</v>
      </c>
      <c r="Q93" t="s">
        <v>42</v>
      </c>
      <c r="R93" t="s">
        <v>43</v>
      </c>
      <c r="S93" t="s">
        <v>41</v>
      </c>
      <c r="T93" t="s">
        <v>42</v>
      </c>
      <c r="U93" t="s">
        <v>56</v>
      </c>
      <c r="V93" t="b">
        <v>0</v>
      </c>
      <c r="W93" t="s">
        <v>65</v>
      </c>
      <c r="X93" t="s">
        <v>41</v>
      </c>
      <c r="Y93" t="s">
        <v>43</v>
      </c>
      <c r="Z93" t="s">
        <v>43</v>
      </c>
      <c r="AA93" t="s">
        <v>41</v>
      </c>
      <c r="AB93" t="s">
        <v>41</v>
      </c>
      <c r="AC93" t="s">
        <v>41</v>
      </c>
      <c r="AD93" t="s">
        <v>53</v>
      </c>
      <c r="AE93" t="s">
        <v>62</v>
      </c>
      <c r="AF93" t="s">
        <v>62</v>
      </c>
      <c r="AG93" t="s">
        <v>62</v>
      </c>
      <c r="AI93">
        <v>0</v>
      </c>
      <c r="AJ93" t="s">
        <v>55</v>
      </c>
      <c r="AK93" t="s">
        <v>57</v>
      </c>
    </row>
    <row r="94" spans="1:37" x14ac:dyDescent="0.3">
      <c r="A94">
        <v>93</v>
      </c>
      <c r="B94">
        <v>97</v>
      </c>
      <c r="C94" t="s">
        <v>37</v>
      </c>
      <c r="G94" t="s">
        <v>50</v>
      </c>
      <c r="H94">
        <v>12308</v>
      </c>
      <c r="I94" t="s">
        <v>39</v>
      </c>
      <c r="J94" t="s">
        <v>40</v>
      </c>
      <c r="K94">
        <v>0</v>
      </c>
      <c r="L94" t="s">
        <v>43</v>
      </c>
      <c r="M94" t="s">
        <v>43</v>
      </c>
      <c r="N94" t="s">
        <v>42</v>
      </c>
      <c r="O94" t="s">
        <v>42</v>
      </c>
      <c r="P94" t="s">
        <v>42</v>
      </c>
      <c r="Q94" t="s">
        <v>42</v>
      </c>
      <c r="R94" t="s">
        <v>42</v>
      </c>
      <c r="S94" t="s">
        <v>41</v>
      </c>
      <c r="T94" t="s">
        <v>42</v>
      </c>
      <c r="U94" t="s">
        <v>52</v>
      </c>
      <c r="V94" t="b">
        <v>0</v>
      </c>
      <c r="W94" t="s">
        <v>73</v>
      </c>
      <c r="X94" t="s">
        <v>43</v>
      </c>
      <c r="Y94" t="s">
        <v>41</v>
      </c>
      <c r="Z94" t="s">
        <v>42</v>
      </c>
      <c r="AA94" t="s">
        <v>41</v>
      </c>
      <c r="AB94" t="s">
        <v>43</v>
      </c>
      <c r="AC94" t="s">
        <v>43</v>
      </c>
      <c r="AD94" t="s">
        <v>120</v>
      </c>
      <c r="AE94" t="s">
        <v>79</v>
      </c>
      <c r="AF94" t="s">
        <v>62</v>
      </c>
      <c r="AG94" t="s">
        <v>62</v>
      </c>
      <c r="AI94">
        <v>0</v>
      </c>
      <c r="AJ94" t="s">
        <v>55</v>
      </c>
      <c r="AK94" t="s">
        <v>57</v>
      </c>
    </row>
    <row r="95" spans="1:37" x14ac:dyDescent="0.3">
      <c r="A95">
        <v>94</v>
      </c>
      <c r="B95">
        <v>98</v>
      </c>
      <c r="C95" t="s">
        <v>37</v>
      </c>
      <c r="G95" t="s">
        <v>50</v>
      </c>
      <c r="H95">
        <v>12308</v>
      </c>
      <c r="I95" t="s">
        <v>39</v>
      </c>
      <c r="J95" t="s">
        <v>40</v>
      </c>
      <c r="K95">
        <v>0</v>
      </c>
      <c r="L95" t="s">
        <v>43</v>
      </c>
      <c r="M95" t="s">
        <v>43</v>
      </c>
      <c r="N95" t="s">
        <v>42</v>
      </c>
      <c r="O95" t="s">
        <v>42</v>
      </c>
      <c r="P95" t="s">
        <v>43</v>
      </c>
      <c r="Q95" t="s">
        <v>42</v>
      </c>
      <c r="R95" t="s">
        <v>43</v>
      </c>
      <c r="S95" t="s">
        <v>41</v>
      </c>
      <c r="T95" t="s">
        <v>41</v>
      </c>
      <c r="U95" t="s">
        <v>52</v>
      </c>
      <c r="V95" t="b">
        <v>0</v>
      </c>
      <c r="W95" t="s">
        <v>43</v>
      </c>
      <c r="X95" t="s">
        <v>43</v>
      </c>
      <c r="Y95" t="s">
        <v>43</v>
      </c>
      <c r="Z95" t="s">
        <v>43</v>
      </c>
      <c r="AA95" t="s">
        <v>43</v>
      </c>
      <c r="AB95" t="s">
        <v>43</v>
      </c>
      <c r="AC95" t="s">
        <v>43</v>
      </c>
      <c r="AD95" t="s">
        <v>53</v>
      </c>
      <c r="AE95" t="s">
        <v>62</v>
      </c>
      <c r="AF95" t="s">
        <v>62</v>
      </c>
      <c r="AG95" t="s">
        <v>47</v>
      </c>
      <c r="AI95">
        <v>0</v>
      </c>
      <c r="AJ95" t="s">
        <v>55</v>
      </c>
      <c r="AK95" t="s">
        <v>57</v>
      </c>
    </row>
    <row r="96" spans="1:37" x14ac:dyDescent="0.3">
      <c r="A96">
        <v>95</v>
      </c>
      <c r="B96">
        <v>99</v>
      </c>
      <c r="C96" t="s">
        <v>37</v>
      </c>
      <c r="G96" t="s">
        <v>50</v>
      </c>
      <c r="H96">
        <v>12308</v>
      </c>
      <c r="I96" t="s">
        <v>88</v>
      </c>
      <c r="J96" t="s">
        <v>40</v>
      </c>
      <c r="K96">
        <v>1</v>
      </c>
      <c r="L96" t="s">
        <v>43</v>
      </c>
      <c r="M96" t="s">
        <v>43</v>
      </c>
      <c r="N96" t="s">
        <v>42</v>
      </c>
      <c r="O96" t="s">
        <v>42</v>
      </c>
      <c r="P96" t="s">
        <v>43</v>
      </c>
      <c r="Q96" t="s">
        <v>42</v>
      </c>
      <c r="R96" t="s">
        <v>42</v>
      </c>
      <c r="S96" t="s">
        <v>43</v>
      </c>
      <c r="T96" t="s">
        <v>42</v>
      </c>
      <c r="U96" t="s">
        <v>56</v>
      </c>
      <c r="V96" t="b">
        <v>0</v>
      </c>
      <c r="W96" t="s">
        <v>43</v>
      </c>
      <c r="X96" t="s">
        <v>41</v>
      </c>
      <c r="Y96" t="s">
        <v>43</v>
      </c>
      <c r="Z96" t="s">
        <v>43</v>
      </c>
      <c r="AA96" t="s">
        <v>41</v>
      </c>
      <c r="AB96" t="s">
        <v>41</v>
      </c>
      <c r="AC96" t="s">
        <v>43</v>
      </c>
      <c r="AD96" t="s">
        <v>53</v>
      </c>
      <c r="AE96" t="s">
        <v>47</v>
      </c>
      <c r="AF96" t="s">
        <v>54</v>
      </c>
      <c r="AG96" t="s">
        <v>62</v>
      </c>
      <c r="AI96">
        <v>0</v>
      </c>
      <c r="AJ96" t="s">
        <v>55</v>
      </c>
      <c r="AK96" t="s">
        <v>57</v>
      </c>
    </row>
    <row r="97" spans="1:37" x14ac:dyDescent="0.3">
      <c r="A97">
        <v>96</v>
      </c>
      <c r="B97">
        <v>100</v>
      </c>
      <c r="C97" t="s">
        <v>37</v>
      </c>
      <c r="G97" t="s">
        <v>50</v>
      </c>
      <c r="H97">
        <v>12308</v>
      </c>
      <c r="I97" t="s">
        <v>39</v>
      </c>
      <c r="J97" t="s">
        <v>64</v>
      </c>
      <c r="K97">
        <v>0</v>
      </c>
      <c r="L97" t="s">
        <v>41</v>
      </c>
      <c r="M97" t="s">
        <v>41</v>
      </c>
      <c r="N97" t="s">
        <v>42</v>
      </c>
      <c r="O97" t="s">
        <v>42</v>
      </c>
      <c r="P97" t="s">
        <v>43</v>
      </c>
      <c r="Q97" t="s">
        <v>43</v>
      </c>
      <c r="R97" t="s">
        <v>41</v>
      </c>
      <c r="S97" t="s">
        <v>41</v>
      </c>
      <c r="T97" t="s">
        <v>42</v>
      </c>
      <c r="U97" t="s">
        <v>56</v>
      </c>
      <c r="V97" t="b">
        <v>0</v>
      </c>
      <c r="W97" t="s">
        <v>41</v>
      </c>
      <c r="X97" t="s">
        <v>41</v>
      </c>
      <c r="Y97" t="s">
        <v>43</v>
      </c>
      <c r="Z97" t="s">
        <v>41</v>
      </c>
      <c r="AA97" t="s">
        <v>43</v>
      </c>
      <c r="AB97" t="s">
        <v>41</v>
      </c>
      <c r="AC97" t="s">
        <v>43</v>
      </c>
      <c r="AD97" t="s">
        <v>120</v>
      </c>
      <c r="AE97" t="s">
        <v>47</v>
      </c>
      <c r="AF97" t="s">
        <v>62</v>
      </c>
      <c r="AG97" t="s">
        <v>79</v>
      </c>
      <c r="AI97">
        <v>0</v>
      </c>
      <c r="AJ97" t="s">
        <v>55</v>
      </c>
      <c r="AK97" t="s">
        <v>57</v>
      </c>
    </row>
    <row r="98" spans="1:37" x14ac:dyDescent="0.3">
      <c r="A98">
        <v>97</v>
      </c>
      <c r="B98">
        <v>101</v>
      </c>
      <c r="C98" t="s">
        <v>37</v>
      </c>
      <c r="G98" t="s">
        <v>61</v>
      </c>
      <c r="H98">
        <v>12305</v>
      </c>
      <c r="I98" t="s">
        <v>121</v>
      </c>
      <c r="J98" t="s">
        <v>40</v>
      </c>
      <c r="K98">
        <v>0</v>
      </c>
      <c r="L98" t="s">
        <v>43</v>
      </c>
      <c r="M98" t="s">
        <v>43</v>
      </c>
      <c r="N98" t="s">
        <v>42</v>
      </c>
      <c r="O98" t="s">
        <v>42</v>
      </c>
      <c r="P98" t="s">
        <v>42</v>
      </c>
      <c r="Q98" t="s">
        <v>42</v>
      </c>
      <c r="R98" t="s">
        <v>43</v>
      </c>
      <c r="S98" t="s">
        <v>43</v>
      </c>
      <c r="T98" t="s">
        <v>42</v>
      </c>
      <c r="U98" t="s">
        <v>72</v>
      </c>
      <c r="V98" t="b">
        <v>0</v>
      </c>
      <c r="W98" t="s">
        <v>43</v>
      </c>
      <c r="X98" t="s">
        <v>43</v>
      </c>
      <c r="Y98" t="s">
        <v>43</v>
      </c>
      <c r="Z98" t="s">
        <v>42</v>
      </c>
      <c r="AA98" t="s">
        <v>43</v>
      </c>
      <c r="AB98" t="s">
        <v>43</v>
      </c>
      <c r="AC98" t="s">
        <v>42</v>
      </c>
      <c r="AD98" t="s">
        <v>46</v>
      </c>
      <c r="AE98" t="s">
        <v>62</v>
      </c>
      <c r="AF98" t="s">
        <v>47</v>
      </c>
      <c r="AG98" t="s">
        <v>47</v>
      </c>
      <c r="AI98">
        <v>0</v>
      </c>
      <c r="AJ98" t="s">
        <v>48</v>
      </c>
      <c r="AK98" t="s">
        <v>57</v>
      </c>
    </row>
    <row r="99" spans="1:37" x14ac:dyDescent="0.3">
      <c r="A99">
        <v>98</v>
      </c>
      <c r="B99">
        <v>102</v>
      </c>
      <c r="C99" t="s">
        <v>37</v>
      </c>
      <c r="G99" t="s">
        <v>61</v>
      </c>
      <c r="H99">
        <v>12308</v>
      </c>
      <c r="I99" t="s">
        <v>39</v>
      </c>
      <c r="J99" t="s">
        <v>64</v>
      </c>
      <c r="K99">
        <v>0</v>
      </c>
      <c r="L99" t="s">
        <v>41</v>
      </c>
      <c r="M99" t="s">
        <v>41</v>
      </c>
      <c r="N99" t="s">
        <v>42</v>
      </c>
      <c r="O99" t="s">
        <v>42</v>
      </c>
      <c r="P99" t="s">
        <v>42</v>
      </c>
      <c r="Q99" t="s">
        <v>42</v>
      </c>
      <c r="R99" t="s">
        <v>41</v>
      </c>
      <c r="S99" t="s">
        <v>41</v>
      </c>
      <c r="T99" t="s">
        <v>42</v>
      </c>
      <c r="U99" t="s">
        <v>56</v>
      </c>
      <c r="V99" t="b">
        <v>0</v>
      </c>
      <c r="W99" t="s">
        <v>73</v>
      </c>
      <c r="X99" t="s">
        <v>41</v>
      </c>
      <c r="Y99" t="s">
        <v>41</v>
      </c>
      <c r="Z99" t="s">
        <v>41</v>
      </c>
      <c r="AA99" t="s">
        <v>41</v>
      </c>
      <c r="AB99" t="s">
        <v>43</v>
      </c>
      <c r="AC99" t="s">
        <v>41</v>
      </c>
      <c r="AD99" t="s">
        <v>53</v>
      </c>
      <c r="AE99" t="s">
        <v>62</v>
      </c>
      <c r="AF99" t="s">
        <v>62</v>
      </c>
      <c r="AG99" t="s">
        <v>62</v>
      </c>
      <c r="AI99">
        <v>0</v>
      </c>
      <c r="AJ99" t="s">
        <v>55</v>
      </c>
      <c r="AK99" t="s">
        <v>49</v>
      </c>
    </row>
    <row r="100" spans="1:37" x14ac:dyDescent="0.3">
      <c r="A100">
        <v>99</v>
      </c>
      <c r="B100">
        <v>103</v>
      </c>
      <c r="C100" t="s">
        <v>37</v>
      </c>
      <c r="G100" t="s">
        <v>58</v>
      </c>
      <c r="H100">
        <v>12308</v>
      </c>
      <c r="I100" t="s">
        <v>39</v>
      </c>
      <c r="J100" t="s">
        <v>40</v>
      </c>
      <c r="K100">
        <v>0</v>
      </c>
      <c r="L100" t="s">
        <v>43</v>
      </c>
      <c r="M100" t="s">
        <v>43</v>
      </c>
      <c r="N100" t="s">
        <v>42</v>
      </c>
      <c r="O100" t="s">
        <v>42</v>
      </c>
      <c r="P100" t="s">
        <v>43</v>
      </c>
      <c r="Q100" t="s">
        <v>42</v>
      </c>
      <c r="R100" t="s">
        <v>43</v>
      </c>
      <c r="S100" t="s">
        <v>43</v>
      </c>
      <c r="T100" t="s">
        <v>42</v>
      </c>
      <c r="U100" t="s">
        <v>52</v>
      </c>
      <c r="V100" t="b">
        <v>0</v>
      </c>
      <c r="W100" t="s">
        <v>73</v>
      </c>
      <c r="X100" t="s">
        <v>43</v>
      </c>
      <c r="Y100" t="s">
        <v>43</v>
      </c>
      <c r="Z100" t="s">
        <v>43</v>
      </c>
      <c r="AA100" t="s">
        <v>43</v>
      </c>
      <c r="AB100" t="s">
        <v>43</v>
      </c>
      <c r="AC100" t="s">
        <v>43</v>
      </c>
      <c r="AD100" t="s">
        <v>77</v>
      </c>
      <c r="AE100" t="s">
        <v>62</v>
      </c>
      <c r="AF100" t="s">
        <v>62</v>
      </c>
      <c r="AG100" t="s">
        <v>62</v>
      </c>
      <c r="AI100">
        <v>0</v>
      </c>
      <c r="AJ100" t="s">
        <v>55</v>
      </c>
      <c r="AK100" t="s">
        <v>49</v>
      </c>
    </row>
    <row r="101" spans="1:37" x14ac:dyDescent="0.3">
      <c r="A101">
        <v>100</v>
      </c>
      <c r="B101">
        <v>104</v>
      </c>
      <c r="C101" t="s">
        <v>37</v>
      </c>
      <c r="G101" t="s">
        <v>67</v>
      </c>
      <c r="H101">
        <v>12308</v>
      </c>
      <c r="I101" t="s">
        <v>39</v>
      </c>
      <c r="J101" t="s">
        <v>40</v>
      </c>
      <c r="K101">
        <v>0</v>
      </c>
      <c r="L101" t="s">
        <v>43</v>
      </c>
      <c r="M101" t="s">
        <v>43</v>
      </c>
      <c r="N101" t="s">
        <v>42</v>
      </c>
      <c r="O101" t="s">
        <v>42</v>
      </c>
      <c r="P101" t="s">
        <v>42</v>
      </c>
      <c r="Q101" t="s">
        <v>42</v>
      </c>
      <c r="R101" t="s">
        <v>43</v>
      </c>
      <c r="S101" t="s">
        <v>43</v>
      </c>
      <c r="T101" t="s">
        <v>42</v>
      </c>
      <c r="U101" t="s">
        <v>72</v>
      </c>
      <c r="V101" t="b">
        <v>0</v>
      </c>
      <c r="W101" t="s">
        <v>43</v>
      </c>
      <c r="X101" t="s">
        <v>41</v>
      </c>
      <c r="Y101" t="s">
        <v>43</v>
      </c>
      <c r="Z101" t="s">
        <v>43</v>
      </c>
      <c r="AA101" t="s">
        <v>41</v>
      </c>
      <c r="AB101" t="s">
        <v>41</v>
      </c>
      <c r="AC101" t="s">
        <v>43</v>
      </c>
      <c r="AD101" t="s">
        <v>77</v>
      </c>
      <c r="AE101" t="s">
        <v>62</v>
      </c>
      <c r="AF101" t="s">
        <v>62</v>
      </c>
      <c r="AG101" t="s">
        <v>47</v>
      </c>
      <c r="AI101">
        <v>0</v>
      </c>
      <c r="AJ101" t="s">
        <v>55</v>
      </c>
      <c r="AK101" t="s">
        <v>57</v>
      </c>
    </row>
    <row r="102" spans="1:37" x14ac:dyDescent="0.3">
      <c r="A102">
        <v>101</v>
      </c>
      <c r="B102">
        <v>105</v>
      </c>
      <c r="C102" t="s">
        <v>37</v>
      </c>
      <c r="G102" t="s">
        <v>83</v>
      </c>
      <c r="H102">
        <v>12308</v>
      </c>
      <c r="I102" t="s">
        <v>39</v>
      </c>
      <c r="J102" t="s">
        <v>40</v>
      </c>
      <c r="K102">
        <v>0</v>
      </c>
      <c r="L102" t="s">
        <v>43</v>
      </c>
      <c r="M102" t="s">
        <v>41</v>
      </c>
      <c r="N102" t="s">
        <v>43</v>
      </c>
      <c r="O102" t="s">
        <v>42</v>
      </c>
      <c r="P102" t="s">
        <v>43</v>
      </c>
      <c r="Q102" t="s">
        <v>42</v>
      </c>
      <c r="R102" t="s">
        <v>42</v>
      </c>
      <c r="S102" t="s">
        <v>41</v>
      </c>
      <c r="T102" t="s">
        <v>41</v>
      </c>
      <c r="U102" t="s">
        <v>72</v>
      </c>
      <c r="V102" t="b">
        <v>1</v>
      </c>
      <c r="W102" t="s">
        <v>45</v>
      </c>
      <c r="X102" t="s">
        <v>41</v>
      </c>
      <c r="Y102" t="s">
        <v>43</v>
      </c>
      <c r="Z102" t="s">
        <v>43</v>
      </c>
      <c r="AA102" t="s">
        <v>41</v>
      </c>
      <c r="AB102" t="s">
        <v>43</v>
      </c>
      <c r="AC102" t="s">
        <v>43</v>
      </c>
      <c r="AD102" t="s">
        <v>77</v>
      </c>
      <c r="AE102" t="s">
        <v>62</v>
      </c>
      <c r="AF102" t="s">
        <v>62</v>
      </c>
      <c r="AG102" t="s">
        <v>62</v>
      </c>
      <c r="AI102">
        <v>0</v>
      </c>
      <c r="AJ102" t="s">
        <v>55</v>
      </c>
      <c r="AK102" t="s">
        <v>49</v>
      </c>
    </row>
    <row r="103" spans="1:37" x14ac:dyDescent="0.3">
      <c r="A103">
        <v>102</v>
      </c>
      <c r="B103">
        <v>106</v>
      </c>
      <c r="C103" t="s">
        <v>37</v>
      </c>
      <c r="G103" t="s">
        <v>50</v>
      </c>
      <c r="H103">
        <v>12308</v>
      </c>
      <c r="I103" t="s">
        <v>39</v>
      </c>
      <c r="J103" t="s">
        <v>40</v>
      </c>
      <c r="K103">
        <v>0</v>
      </c>
      <c r="L103" t="s">
        <v>41</v>
      </c>
      <c r="M103" t="s">
        <v>41</v>
      </c>
      <c r="N103" t="s">
        <v>42</v>
      </c>
      <c r="O103" t="s">
        <v>42</v>
      </c>
      <c r="P103" t="s">
        <v>42</v>
      </c>
      <c r="Q103" t="s">
        <v>43</v>
      </c>
      <c r="R103" t="s">
        <v>43</v>
      </c>
      <c r="S103" t="s">
        <v>43</v>
      </c>
      <c r="T103" t="s">
        <v>42</v>
      </c>
      <c r="U103" t="s">
        <v>72</v>
      </c>
      <c r="V103" t="b">
        <v>0</v>
      </c>
      <c r="W103" t="s">
        <v>41</v>
      </c>
      <c r="X103" t="s">
        <v>41</v>
      </c>
      <c r="Y103" t="s">
        <v>41</v>
      </c>
      <c r="Z103" t="s">
        <v>41</v>
      </c>
      <c r="AA103" t="s">
        <v>41</v>
      </c>
      <c r="AB103" t="s">
        <v>41</v>
      </c>
      <c r="AC103" t="s">
        <v>41</v>
      </c>
      <c r="AD103" t="s">
        <v>53</v>
      </c>
      <c r="AE103" t="s">
        <v>47</v>
      </c>
      <c r="AF103" t="s">
        <v>47</v>
      </c>
      <c r="AG103" t="s">
        <v>79</v>
      </c>
      <c r="AI103">
        <v>0</v>
      </c>
      <c r="AJ103" t="s">
        <v>55</v>
      </c>
      <c r="AK103" t="s">
        <v>57</v>
      </c>
    </row>
    <row r="104" spans="1:37" x14ac:dyDescent="0.3">
      <c r="A104">
        <v>103</v>
      </c>
      <c r="B104">
        <v>107</v>
      </c>
      <c r="C104" t="s">
        <v>37</v>
      </c>
      <c r="G104" t="s">
        <v>61</v>
      </c>
      <c r="H104">
        <v>12308</v>
      </c>
      <c r="I104" t="s">
        <v>39</v>
      </c>
      <c r="J104" t="s">
        <v>64</v>
      </c>
      <c r="K104">
        <v>0</v>
      </c>
      <c r="L104" t="s">
        <v>41</v>
      </c>
      <c r="M104" t="s">
        <v>41</v>
      </c>
      <c r="N104" t="s">
        <v>41</v>
      </c>
      <c r="O104" t="s">
        <v>41</v>
      </c>
      <c r="P104" t="s">
        <v>41</v>
      </c>
      <c r="Q104" t="s">
        <v>41</v>
      </c>
      <c r="R104" t="s">
        <v>41</v>
      </c>
      <c r="S104" t="s">
        <v>41</v>
      </c>
      <c r="T104" t="s">
        <v>41</v>
      </c>
      <c r="U104" t="s">
        <v>72</v>
      </c>
      <c r="V104" t="b">
        <v>0</v>
      </c>
      <c r="W104" t="s">
        <v>65</v>
      </c>
      <c r="X104" t="s">
        <v>41</v>
      </c>
      <c r="Y104" t="s">
        <v>41</v>
      </c>
      <c r="Z104" t="s">
        <v>41</v>
      </c>
      <c r="AA104" t="s">
        <v>43</v>
      </c>
      <c r="AB104" t="s">
        <v>41</v>
      </c>
      <c r="AC104" t="s">
        <v>41</v>
      </c>
      <c r="AD104" t="s">
        <v>77</v>
      </c>
      <c r="AE104" t="s">
        <v>62</v>
      </c>
      <c r="AF104" t="s">
        <v>62</v>
      </c>
      <c r="AG104" t="s">
        <v>62</v>
      </c>
      <c r="AI104">
        <v>0</v>
      </c>
      <c r="AJ104" t="s">
        <v>55</v>
      </c>
      <c r="AK104" t="s">
        <v>49</v>
      </c>
    </row>
    <row r="105" spans="1:37" x14ac:dyDescent="0.3">
      <c r="A105">
        <v>104</v>
      </c>
      <c r="B105">
        <v>108</v>
      </c>
      <c r="C105" t="s">
        <v>37</v>
      </c>
      <c r="G105" t="s">
        <v>50</v>
      </c>
      <c r="H105">
        <v>12308</v>
      </c>
      <c r="I105" t="s">
        <v>39</v>
      </c>
      <c r="J105" t="s">
        <v>40</v>
      </c>
      <c r="K105">
        <v>0</v>
      </c>
      <c r="L105" t="s">
        <v>41</v>
      </c>
      <c r="M105" t="s">
        <v>41</v>
      </c>
      <c r="N105" t="s">
        <v>42</v>
      </c>
      <c r="O105" t="s">
        <v>42</v>
      </c>
      <c r="P105" t="s">
        <v>42</v>
      </c>
      <c r="Q105" t="s">
        <v>43</v>
      </c>
      <c r="R105" t="s">
        <v>43</v>
      </c>
      <c r="S105" t="s">
        <v>43</v>
      </c>
      <c r="T105" t="s">
        <v>42</v>
      </c>
      <c r="U105" t="s">
        <v>72</v>
      </c>
      <c r="V105" t="b">
        <v>0</v>
      </c>
      <c r="W105" t="s">
        <v>41</v>
      </c>
      <c r="X105" t="s">
        <v>41</v>
      </c>
      <c r="Y105" t="s">
        <v>43</v>
      </c>
      <c r="Z105" t="s">
        <v>42</v>
      </c>
      <c r="AA105" t="s">
        <v>41</v>
      </c>
      <c r="AB105" t="s">
        <v>43</v>
      </c>
      <c r="AC105" t="s">
        <v>42</v>
      </c>
      <c r="AD105" t="s">
        <v>77</v>
      </c>
      <c r="AE105" t="s">
        <v>47</v>
      </c>
      <c r="AF105" t="s">
        <v>47</v>
      </c>
      <c r="AG105" t="s">
        <v>47</v>
      </c>
      <c r="AI105">
        <v>0</v>
      </c>
      <c r="AJ105" t="s">
        <v>55</v>
      </c>
      <c r="AK105" t="s">
        <v>49</v>
      </c>
    </row>
    <row r="106" spans="1:37" x14ac:dyDescent="0.3">
      <c r="A106">
        <v>105</v>
      </c>
      <c r="B106">
        <v>109</v>
      </c>
      <c r="C106" t="s">
        <v>37</v>
      </c>
      <c r="G106" t="s">
        <v>50</v>
      </c>
      <c r="H106">
        <v>12308</v>
      </c>
      <c r="I106" t="s">
        <v>39</v>
      </c>
      <c r="J106" t="s">
        <v>40</v>
      </c>
      <c r="K106">
        <v>0</v>
      </c>
      <c r="L106" t="s">
        <v>41</v>
      </c>
      <c r="M106" t="s">
        <v>43</v>
      </c>
      <c r="N106" t="s">
        <v>42</v>
      </c>
      <c r="O106" t="s">
        <v>42</v>
      </c>
      <c r="P106" t="s">
        <v>42</v>
      </c>
      <c r="Q106" t="s">
        <v>42</v>
      </c>
      <c r="R106" t="s">
        <v>43</v>
      </c>
      <c r="S106" t="s">
        <v>43</v>
      </c>
      <c r="T106" t="s">
        <v>43</v>
      </c>
      <c r="U106" t="s">
        <v>44</v>
      </c>
      <c r="V106" t="b">
        <v>0</v>
      </c>
      <c r="W106" t="s">
        <v>41</v>
      </c>
      <c r="X106" t="s">
        <v>43</v>
      </c>
      <c r="Y106" t="s">
        <v>43</v>
      </c>
      <c r="Z106" t="s">
        <v>43</v>
      </c>
      <c r="AA106" t="s">
        <v>43</v>
      </c>
      <c r="AB106" t="s">
        <v>43</v>
      </c>
      <c r="AC106" t="s">
        <v>43</v>
      </c>
      <c r="AD106" t="s">
        <v>53</v>
      </c>
      <c r="AE106" t="s">
        <v>47</v>
      </c>
      <c r="AF106" t="s">
        <v>47</v>
      </c>
      <c r="AG106" t="s">
        <v>62</v>
      </c>
      <c r="AI106">
        <v>0</v>
      </c>
      <c r="AJ106" t="s">
        <v>55</v>
      </c>
      <c r="AK106" t="s">
        <v>49</v>
      </c>
    </row>
    <row r="107" spans="1:37" x14ac:dyDescent="0.3">
      <c r="A107">
        <v>106</v>
      </c>
      <c r="B107">
        <v>110</v>
      </c>
      <c r="C107" t="s">
        <v>37</v>
      </c>
      <c r="G107" t="s">
        <v>50</v>
      </c>
      <c r="H107">
        <v>12308</v>
      </c>
      <c r="I107" t="s">
        <v>39</v>
      </c>
      <c r="J107" t="s">
        <v>40</v>
      </c>
      <c r="K107">
        <v>0</v>
      </c>
      <c r="L107" t="s">
        <v>41</v>
      </c>
      <c r="M107" t="s">
        <v>41</v>
      </c>
      <c r="N107" t="s">
        <v>43</v>
      </c>
      <c r="O107" t="s">
        <v>42</v>
      </c>
      <c r="P107" t="s">
        <v>42</v>
      </c>
      <c r="Q107" t="s">
        <v>42</v>
      </c>
      <c r="R107" t="s">
        <v>41</v>
      </c>
      <c r="S107" t="s">
        <v>41</v>
      </c>
      <c r="T107" t="s">
        <v>41</v>
      </c>
      <c r="U107" t="s">
        <v>56</v>
      </c>
      <c r="V107" t="b">
        <v>0</v>
      </c>
      <c r="W107" t="s">
        <v>43</v>
      </c>
      <c r="X107" t="s">
        <v>43</v>
      </c>
      <c r="Y107" t="s">
        <v>43</v>
      </c>
      <c r="Z107" t="s">
        <v>43</v>
      </c>
      <c r="AA107" t="s">
        <v>41</v>
      </c>
      <c r="AB107" t="s">
        <v>41</v>
      </c>
      <c r="AC107" t="s">
        <v>41</v>
      </c>
      <c r="AD107" t="s">
        <v>59</v>
      </c>
      <c r="AE107" t="s">
        <v>47</v>
      </c>
      <c r="AF107" t="s">
        <v>47</v>
      </c>
      <c r="AG107" t="s">
        <v>47</v>
      </c>
      <c r="AI107">
        <v>0</v>
      </c>
      <c r="AJ107" t="s">
        <v>55</v>
      </c>
      <c r="AK107" t="s">
        <v>49</v>
      </c>
    </row>
    <row r="108" spans="1:37" x14ac:dyDescent="0.3">
      <c r="A108">
        <v>107</v>
      </c>
      <c r="B108">
        <v>111</v>
      </c>
      <c r="C108" t="s">
        <v>37</v>
      </c>
      <c r="G108" t="s">
        <v>50</v>
      </c>
      <c r="H108">
        <v>12308</v>
      </c>
      <c r="I108" t="s">
        <v>39</v>
      </c>
      <c r="J108" t="s">
        <v>40</v>
      </c>
      <c r="K108">
        <v>0</v>
      </c>
      <c r="L108" t="s">
        <v>42</v>
      </c>
      <c r="M108" t="s">
        <v>41</v>
      </c>
      <c r="N108" t="s">
        <v>42</v>
      </c>
      <c r="O108" t="s">
        <v>42</v>
      </c>
      <c r="P108" t="s">
        <v>43</v>
      </c>
      <c r="Q108" t="s">
        <v>42</v>
      </c>
      <c r="R108" t="s">
        <v>43</v>
      </c>
      <c r="S108" t="s">
        <v>43</v>
      </c>
      <c r="T108" t="s">
        <v>42</v>
      </c>
      <c r="U108" t="s">
        <v>56</v>
      </c>
      <c r="V108" t="b">
        <v>0</v>
      </c>
      <c r="W108" t="s">
        <v>41</v>
      </c>
      <c r="X108" t="s">
        <v>42</v>
      </c>
      <c r="Y108" t="s">
        <v>43</v>
      </c>
      <c r="Z108" t="s">
        <v>42</v>
      </c>
      <c r="AA108" t="s">
        <v>42</v>
      </c>
      <c r="AB108" t="s">
        <v>43</v>
      </c>
      <c r="AC108" t="s">
        <v>43</v>
      </c>
      <c r="AD108" t="s">
        <v>77</v>
      </c>
      <c r="AE108" t="s">
        <v>47</v>
      </c>
      <c r="AF108" t="s">
        <v>47</v>
      </c>
      <c r="AG108" t="s">
        <v>62</v>
      </c>
      <c r="AI108">
        <v>0</v>
      </c>
      <c r="AJ108" t="s">
        <v>55</v>
      </c>
      <c r="AK108" t="s">
        <v>57</v>
      </c>
    </row>
    <row r="109" spans="1:37" x14ac:dyDescent="0.3">
      <c r="A109">
        <v>108</v>
      </c>
      <c r="B109">
        <v>112</v>
      </c>
      <c r="C109" t="s">
        <v>37</v>
      </c>
      <c r="G109" t="s">
        <v>50</v>
      </c>
      <c r="H109">
        <v>12308</v>
      </c>
      <c r="I109" t="s">
        <v>39</v>
      </c>
      <c r="J109" t="s">
        <v>40</v>
      </c>
      <c r="K109">
        <v>0</v>
      </c>
      <c r="L109" t="s">
        <v>41</v>
      </c>
      <c r="M109" t="s">
        <v>43</v>
      </c>
      <c r="N109" t="s">
        <v>42</v>
      </c>
      <c r="O109" t="s">
        <v>42</v>
      </c>
      <c r="P109" t="s">
        <v>42</v>
      </c>
      <c r="Q109" t="s">
        <v>42</v>
      </c>
      <c r="R109" t="s">
        <v>43</v>
      </c>
      <c r="S109" t="s">
        <v>43</v>
      </c>
      <c r="T109" t="s">
        <v>43</v>
      </c>
      <c r="U109" t="s">
        <v>52</v>
      </c>
      <c r="V109" t="b">
        <v>0</v>
      </c>
      <c r="W109" t="s">
        <v>43</v>
      </c>
      <c r="X109" t="s">
        <v>43</v>
      </c>
      <c r="Y109" t="s">
        <v>43</v>
      </c>
      <c r="Z109" t="s">
        <v>43</v>
      </c>
      <c r="AA109" t="s">
        <v>43</v>
      </c>
      <c r="AB109" t="s">
        <v>43</v>
      </c>
      <c r="AC109" t="s">
        <v>43</v>
      </c>
      <c r="AD109" t="s">
        <v>53</v>
      </c>
      <c r="AE109" t="s">
        <v>62</v>
      </c>
      <c r="AF109" t="s">
        <v>62</v>
      </c>
      <c r="AG109" t="s">
        <v>62</v>
      </c>
      <c r="AI109">
        <v>0</v>
      </c>
      <c r="AJ109" t="s">
        <v>55</v>
      </c>
      <c r="AK109" t="s">
        <v>49</v>
      </c>
    </row>
    <row r="110" spans="1:37" x14ac:dyDescent="0.3">
      <c r="A110">
        <v>109</v>
      </c>
      <c r="B110">
        <v>113</v>
      </c>
      <c r="C110" t="s">
        <v>37</v>
      </c>
      <c r="G110" t="s">
        <v>58</v>
      </c>
      <c r="H110">
        <v>12308</v>
      </c>
      <c r="I110" t="s">
        <v>39</v>
      </c>
      <c r="J110" t="s">
        <v>64</v>
      </c>
      <c r="K110">
        <v>0</v>
      </c>
      <c r="L110" t="s">
        <v>41</v>
      </c>
      <c r="M110" t="s">
        <v>41</v>
      </c>
      <c r="N110" t="s">
        <v>42</v>
      </c>
      <c r="O110" t="s">
        <v>42</v>
      </c>
      <c r="P110" t="s">
        <v>42</v>
      </c>
      <c r="Q110" t="s">
        <v>42</v>
      </c>
      <c r="R110" t="s">
        <v>41</v>
      </c>
      <c r="S110" t="s">
        <v>41</v>
      </c>
      <c r="T110" t="s">
        <v>41</v>
      </c>
      <c r="U110" t="s">
        <v>56</v>
      </c>
      <c r="V110" t="b">
        <v>0</v>
      </c>
      <c r="W110" t="s">
        <v>73</v>
      </c>
      <c r="X110" t="s">
        <v>41</v>
      </c>
      <c r="Y110" t="s">
        <v>41</v>
      </c>
      <c r="Z110" t="s">
        <v>41</v>
      </c>
      <c r="AA110" t="s">
        <v>41</v>
      </c>
      <c r="AB110" t="s">
        <v>41</v>
      </c>
      <c r="AC110" t="s">
        <v>41</v>
      </c>
      <c r="AD110" t="s">
        <v>59</v>
      </c>
      <c r="AE110" t="s">
        <v>54</v>
      </c>
      <c r="AF110" t="s">
        <v>47</v>
      </c>
      <c r="AG110" t="s">
        <v>47</v>
      </c>
      <c r="AI110">
        <v>0</v>
      </c>
      <c r="AJ110" t="s">
        <v>55</v>
      </c>
      <c r="AK110" t="s">
        <v>49</v>
      </c>
    </row>
    <row r="111" spans="1:37" x14ac:dyDescent="0.3">
      <c r="A111">
        <v>110</v>
      </c>
      <c r="B111">
        <v>114</v>
      </c>
      <c r="C111" t="s">
        <v>37</v>
      </c>
      <c r="G111" t="s">
        <v>58</v>
      </c>
      <c r="H111">
        <v>12308</v>
      </c>
      <c r="I111" t="s">
        <v>39</v>
      </c>
      <c r="J111" t="s">
        <v>64</v>
      </c>
      <c r="K111">
        <v>0</v>
      </c>
      <c r="L111" t="s">
        <v>41</v>
      </c>
      <c r="M111" t="s">
        <v>41</v>
      </c>
      <c r="N111" t="s">
        <v>43</v>
      </c>
      <c r="O111" t="s">
        <v>42</v>
      </c>
      <c r="P111" t="s">
        <v>42</v>
      </c>
      <c r="Q111" t="s">
        <v>42</v>
      </c>
      <c r="R111" t="s">
        <v>41</v>
      </c>
      <c r="S111" t="s">
        <v>41</v>
      </c>
      <c r="T111" t="s">
        <v>41</v>
      </c>
      <c r="U111" t="s">
        <v>52</v>
      </c>
      <c r="V111" t="b">
        <v>0</v>
      </c>
      <c r="W111" t="s">
        <v>73</v>
      </c>
      <c r="X111" t="s">
        <v>41</v>
      </c>
      <c r="Y111" t="s">
        <v>41</v>
      </c>
      <c r="Z111" t="s">
        <v>41</v>
      </c>
      <c r="AA111" t="s">
        <v>41</v>
      </c>
      <c r="AB111" t="s">
        <v>41</v>
      </c>
      <c r="AC111" t="s">
        <v>41</v>
      </c>
      <c r="AD111" t="s">
        <v>59</v>
      </c>
      <c r="AE111" t="s">
        <v>54</v>
      </c>
      <c r="AF111" t="s">
        <v>54</v>
      </c>
      <c r="AG111" t="s">
        <v>47</v>
      </c>
      <c r="AH111" t="s">
        <v>122</v>
      </c>
      <c r="AI111">
        <v>1</v>
      </c>
      <c r="AJ111" t="s">
        <v>55</v>
      </c>
      <c r="AK111" t="s">
        <v>49</v>
      </c>
    </row>
    <row r="112" spans="1:37" x14ac:dyDescent="0.3">
      <c r="A112">
        <v>111</v>
      </c>
      <c r="B112">
        <v>115</v>
      </c>
      <c r="C112" t="s">
        <v>37</v>
      </c>
      <c r="G112" t="s">
        <v>58</v>
      </c>
      <c r="H112">
        <v>12308</v>
      </c>
      <c r="I112" t="s">
        <v>39</v>
      </c>
      <c r="J112" t="s">
        <v>40</v>
      </c>
      <c r="K112">
        <v>0</v>
      </c>
      <c r="L112" t="s">
        <v>42</v>
      </c>
      <c r="M112" t="s">
        <v>43</v>
      </c>
      <c r="N112" t="s">
        <v>42</v>
      </c>
      <c r="O112" t="s">
        <v>42</v>
      </c>
      <c r="P112" t="s">
        <v>42</v>
      </c>
      <c r="Q112" t="s">
        <v>42</v>
      </c>
      <c r="R112" t="s">
        <v>43</v>
      </c>
      <c r="S112" t="s">
        <v>43</v>
      </c>
      <c r="T112" t="s">
        <v>42</v>
      </c>
      <c r="U112" t="s">
        <v>72</v>
      </c>
      <c r="V112" t="b">
        <v>0</v>
      </c>
      <c r="W112" t="s">
        <v>65</v>
      </c>
      <c r="X112" t="s">
        <v>42</v>
      </c>
      <c r="Y112" t="s">
        <v>43</v>
      </c>
      <c r="Z112" t="s">
        <v>42</v>
      </c>
      <c r="AA112" t="s">
        <v>42</v>
      </c>
      <c r="AB112" t="s">
        <v>43</v>
      </c>
      <c r="AC112" t="s">
        <v>42</v>
      </c>
      <c r="AD112" t="s">
        <v>77</v>
      </c>
      <c r="AE112" t="s">
        <v>47</v>
      </c>
      <c r="AF112" t="s">
        <v>47</v>
      </c>
      <c r="AG112" t="s">
        <v>47</v>
      </c>
      <c r="AI112">
        <v>0</v>
      </c>
      <c r="AJ112" t="s">
        <v>55</v>
      </c>
      <c r="AK112" t="s">
        <v>57</v>
      </c>
    </row>
    <row r="113" spans="1:37" x14ac:dyDescent="0.3">
      <c r="A113">
        <v>112</v>
      </c>
      <c r="B113">
        <v>116</v>
      </c>
      <c r="C113" t="s">
        <v>37</v>
      </c>
      <c r="G113" t="s">
        <v>61</v>
      </c>
      <c r="H113">
        <v>12303</v>
      </c>
      <c r="I113" t="s">
        <v>51</v>
      </c>
      <c r="J113" t="s">
        <v>64</v>
      </c>
      <c r="K113">
        <v>1</v>
      </c>
      <c r="L113" t="s">
        <v>41</v>
      </c>
      <c r="M113" t="s">
        <v>43</v>
      </c>
      <c r="N113" t="s">
        <v>42</v>
      </c>
      <c r="O113" t="s">
        <v>43</v>
      </c>
      <c r="P113" t="s">
        <v>43</v>
      </c>
      <c r="Q113" t="s">
        <v>41</v>
      </c>
      <c r="R113" t="s">
        <v>42</v>
      </c>
      <c r="S113" t="s">
        <v>42</v>
      </c>
      <c r="T113" t="s">
        <v>42</v>
      </c>
      <c r="U113" t="s">
        <v>56</v>
      </c>
      <c r="V113" t="b">
        <v>1</v>
      </c>
      <c r="W113" t="s">
        <v>45</v>
      </c>
      <c r="X113" t="s">
        <v>41</v>
      </c>
      <c r="Y113" t="s">
        <v>43</v>
      </c>
      <c r="Z113" t="s">
        <v>43</v>
      </c>
      <c r="AA113" t="s">
        <v>41</v>
      </c>
      <c r="AB113" t="s">
        <v>43</v>
      </c>
      <c r="AC113" t="s">
        <v>43</v>
      </c>
      <c r="AD113" t="s">
        <v>59</v>
      </c>
      <c r="AE113" t="s">
        <v>47</v>
      </c>
      <c r="AF113" t="s">
        <v>47</v>
      </c>
      <c r="AG113" t="s">
        <v>54</v>
      </c>
      <c r="AI113">
        <v>0</v>
      </c>
      <c r="AJ113" t="s">
        <v>70</v>
      </c>
      <c r="AK113" t="s">
        <v>57</v>
      </c>
    </row>
    <row r="114" spans="1:37" x14ac:dyDescent="0.3">
      <c r="A114">
        <v>113</v>
      </c>
      <c r="B114">
        <v>117</v>
      </c>
      <c r="C114" t="s">
        <v>37</v>
      </c>
      <c r="G114" t="s">
        <v>38</v>
      </c>
      <c r="H114">
        <v>12309</v>
      </c>
      <c r="I114" t="s">
        <v>39</v>
      </c>
      <c r="J114" t="s">
        <v>40</v>
      </c>
      <c r="K114">
        <v>1</v>
      </c>
      <c r="L114" t="s">
        <v>41</v>
      </c>
      <c r="M114" t="s">
        <v>43</v>
      </c>
      <c r="N114" t="s">
        <v>42</v>
      </c>
      <c r="O114" t="s">
        <v>43</v>
      </c>
      <c r="P114" t="s">
        <v>43</v>
      </c>
      <c r="Q114" t="s">
        <v>42</v>
      </c>
      <c r="R114" t="s">
        <v>42</v>
      </c>
      <c r="S114" t="s">
        <v>42</v>
      </c>
      <c r="T114" t="s">
        <v>42</v>
      </c>
      <c r="U114" t="s">
        <v>52</v>
      </c>
      <c r="V114" t="b">
        <v>0</v>
      </c>
      <c r="W114" t="s">
        <v>45</v>
      </c>
      <c r="X114" t="s">
        <v>41</v>
      </c>
      <c r="Y114" t="s">
        <v>43</v>
      </c>
      <c r="Z114" t="s">
        <v>43</v>
      </c>
      <c r="AA114" t="s">
        <v>41</v>
      </c>
      <c r="AB114" t="s">
        <v>41</v>
      </c>
      <c r="AC114" t="s">
        <v>43</v>
      </c>
      <c r="AD114" t="s">
        <v>46</v>
      </c>
      <c r="AE114" t="s">
        <v>62</v>
      </c>
      <c r="AF114" t="s">
        <v>62</v>
      </c>
      <c r="AG114" t="s">
        <v>62</v>
      </c>
      <c r="AI114">
        <v>0</v>
      </c>
      <c r="AJ114" t="s">
        <v>60</v>
      </c>
      <c r="AK114" t="s">
        <v>49</v>
      </c>
    </row>
    <row r="115" spans="1:37" x14ac:dyDescent="0.3">
      <c r="A115">
        <v>114</v>
      </c>
      <c r="B115">
        <v>118</v>
      </c>
      <c r="C115" t="s">
        <v>37</v>
      </c>
      <c r="G115" t="s">
        <v>50</v>
      </c>
      <c r="H115">
        <v>12308</v>
      </c>
      <c r="I115" t="s">
        <v>51</v>
      </c>
      <c r="J115" t="s">
        <v>40</v>
      </c>
      <c r="K115">
        <v>1</v>
      </c>
      <c r="L115" t="s">
        <v>41</v>
      </c>
      <c r="M115" t="s">
        <v>43</v>
      </c>
      <c r="N115" t="s">
        <v>42</v>
      </c>
      <c r="O115" t="s">
        <v>43</v>
      </c>
      <c r="P115" t="s">
        <v>43</v>
      </c>
      <c r="Q115" t="s">
        <v>41</v>
      </c>
      <c r="R115" t="s">
        <v>42</v>
      </c>
      <c r="S115" t="s">
        <v>42</v>
      </c>
      <c r="T115" t="s">
        <v>42</v>
      </c>
      <c r="U115" t="s">
        <v>56</v>
      </c>
      <c r="V115" t="b">
        <v>1</v>
      </c>
      <c r="W115" t="s">
        <v>45</v>
      </c>
      <c r="X115" t="s">
        <v>41</v>
      </c>
      <c r="Y115" t="s">
        <v>43</v>
      </c>
      <c r="Z115" t="s">
        <v>42</v>
      </c>
      <c r="AA115" t="s">
        <v>41</v>
      </c>
      <c r="AB115" t="s">
        <v>43</v>
      </c>
      <c r="AC115" t="s">
        <v>42</v>
      </c>
      <c r="AD115" t="s">
        <v>59</v>
      </c>
      <c r="AE115" t="s">
        <v>47</v>
      </c>
      <c r="AF115" t="s">
        <v>62</v>
      </c>
      <c r="AG115" t="s">
        <v>62</v>
      </c>
      <c r="AH115" t="s">
        <v>123</v>
      </c>
      <c r="AI115">
        <v>1</v>
      </c>
      <c r="AJ115" t="s">
        <v>55</v>
      </c>
      <c r="AK115" t="s">
        <v>49</v>
      </c>
    </row>
    <row r="116" spans="1:37" x14ac:dyDescent="0.3">
      <c r="A116">
        <v>115</v>
      </c>
      <c r="B116">
        <v>119</v>
      </c>
      <c r="C116" t="s">
        <v>37</v>
      </c>
      <c r="G116" t="s">
        <v>50</v>
      </c>
      <c r="H116">
        <v>12309</v>
      </c>
      <c r="I116" t="s">
        <v>51</v>
      </c>
      <c r="J116" t="s">
        <v>40</v>
      </c>
      <c r="K116">
        <v>1</v>
      </c>
      <c r="L116" t="s">
        <v>43</v>
      </c>
      <c r="M116" t="s">
        <v>43</v>
      </c>
      <c r="N116" t="s">
        <v>42</v>
      </c>
      <c r="O116" t="s">
        <v>43</v>
      </c>
      <c r="P116" t="s">
        <v>41</v>
      </c>
      <c r="Q116" t="s">
        <v>42</v>
      </c>
      <c r="R116" t="s">
        <v>42</v>
      </c>
      <c r="S116" t="s">
        <v>43</v>
      </c>
      <c r="T116" t="s">
        <v>43</v>
      </c>
      <c r="U116" t="s">
        <v>56</v>
      </c>
      <c r="V116" t="b">
        <v>0</v>
      </c>
      <c r="W116" t="s">
        <v>45</v>
      </c>
      <c r="X116" t="s">
        <v>41</v>
      </c>
      <c r="Y116" t="s">
        <v>43</v>
      </c>
      <c r="Z116" t="s">
        <v>42</v>
      </c>
      <c r="AA116" t="s">
        <v>41</v>
      </c>
      <c r="AB116" t="s">
        <v>43</v>
      </c>
      <c r="AC116" t="s">
        <v>42</v>
      </c>
      <c r="AD116" t="s">
        <v>46</v>
      </c>
      <c r="AE116" t="s">
        <v>62</v>
      </c>
      <c r="AF116" t="s">
        <v>62</v>
      </c>
      <c r="AG116" t="s">
        <v>62</v>
      </c>
      <c r="AI116">
        <v>0</v>
      </c>
      <c r="AJ116" t="s">
        <v>60</v>
      </c>
      <c r="AK116" t="s">
        <v>49</v>
      </c>
    </row>
    <row r="117" spans="1:37" x14ac:dyDescent="0.3">
      <c r="A117">
        <v>116</v>
      </c>
      <c r="B117">
        <v>120</v>
      </c>
      <c r="C117" t="s">
        <v>37</v>
      </c>
      <c r="G117" t="s">
        <v>58</v>
      </c>
      <c r="H117">
        <v>12302</v>
      </c>
      <c r="I117" t="s">
        <v>51</v>
      </c>
      <c r="J117" t="s">
        <v>64</v>
      </c>
      <c r="K117">
        <v>1</v>
      </c>
      <c r="L117" t="s">
        <v>41</v>
      </c>
      <c r="M117" t="s">
        <v>41</v>
      </c>
      <c r="N117" t="s">
        <v>43</v>
      </c>
      <c r="O117" t="s">
        <v>43</v>
      </c>
      <c r="P117" t="s">
        <v>43</v>
      </c>
      <c r="Q117" t="s">
        <v>42</v>
      </c>
      <c r="R117" t="s">
        <v>43</v>
      </c>
      <c r="S117" t="s">
        <v>42</v>
      </c>
      <c r="T117" t="s">
        <v>42</v>
      </c>
      <c r="U117" t="s">
        <v>56</v>
      </c>
      <c r="V117" t="b">
        <v>1</v>
      </c>
      <c r="W117" t="s">
        <v>45</v>
      </c>
      <c r="X117" t="s">
        <v>41</v>
      </c>
      <c r="Y117" t="s">
        <v>43</v>
      </c>
      <c r="Z117" t="s">
        <v>42</v>
      </c>
      <c r="AA117" t="s">
        <v>41</v>
      </c>
      <c r="AB117" t="s">
        <v>43</v>
      </c>
      <c r="AC117" t="s">
        <v>42</v>
      </c>
      <c r="AD117" t="s">
        <v>46</v>
      </c>
      <c r="AE117" t="s">
        <v>47</v>
      </c>
      <c r="AF117" t="s">
        <v>47</v>
      </c>
      <c r="AG117" t="s">
        <v>47</v>
      </c>
      <c r="AI117">
        <v>0</v>
      </c>
      <c r="AJ117" t="s">
        <v>63</v>
      </c>
      <c r="AK117" t="s">
        <v>49</v>
      </c>
    </row>
    <row r="118" spans="1:37" x14ac:dyDescent="0.3">
      <c r="A118">
        <v>117</v>
      </c>
      <c r="B118">
        <v>121</v>
      </c>
      <c r="C118" t="s">
        <v>37</v>
      </c>
      <c r="G118" t="s">
        <v>50</v>
      </c>
      <c r="H118">
        <v>12306</v>
      </c>
      <c r="I118" t="s">
        <v>39</v>
      </c>
      <c r="J118" t="s">
        <v>40</v>
      </c>
      <c r="K118">
        <v>0</v>
      </c>
      <c r="L118" t="s">
        <v>43</v>
      </c>
      <c r="M118" t="s">
        <v>43</v>
      </c>
      <c r="N118" t="s">
        <v>42</v>
      </c>
      <c r="O118" t="s">
        <v>42</v>
      </c>
      <c r="P118" t="s">
        <v>43</v>
      </c>
      <c r="Q118" t="s">
        <v>42</v>
      </c>
      <c r="R118" t="s">
        <v>43</v>
      </c>
      <c r="S118" t="s">
        <v>43</v>
      </c>
      <c r="T118" t="s">
        <v>43</v>
      </c>
      <c r="U118" t="s">
        <v>56</v>
      </c>
      <c r="V118" t="b">
        <v>0</v>
      </c>
      <c r="W118" t="s">
        <v>65</v>
      </c>
      <c r="X118" t="s">
        <v>43</v>
      </c>
      <c r="Y118" t="s">
        <v>43</v>
      </c>
      <c r="Z118" t="s">
        <v>43</v>
      </c>
      <c r="AA118" t="s">
        <v>41</v>
      </c>
      <c r="AB118" t="s">
        <v>43</v>
      </c>
      <c r="AC118" t="s">
        <v>43</v>
      </c>
      <c r="AD118" t="s">
        <v>53</v>
      </c>
      <c r="AE118" t="s">
        <v>62</v>
      </c>
      <c r="AF118" t="s">
        <v>62</v>
      </c>
      <c r="AG118" t="s">
        <v>62</v>
      </c>
      <c r="AI118">
        <v>0</v>
      </c>
      <c r="AJ118" t="s">
        <v>82</v>
      </c>
      <c r="AK118" t="s">
        <v>49</v>
      </c>
    </row>
    <row r="119" spans="1:37" x14ac:dyDescent="0.3">
      <c r="A119">
        <v>118</v>
      </c>
      <c r="B119">
        <v>122</v>
      </c>
      <c r="C119" t="s">
        <v>37</v>
      </c>
      <c r="G119" t="s">
        <v>61</v>
      </c>
      <c r="H119">
        <v>12302</v>
      </c>
      <c r="I119" t="s">
        <v>51</v>
      </c>
      <c r="J119" t="s">
        <v>40</v>
      </c>
      <c r="K119">
        <v>1</v>
      </c>
      <c r="L119" t="s">
        <v>41</v>
      </c>
      <c r="M119" t="s">
        <v>43</v>
      </c>
      <c r="N119" t="s">
        <v>42</v>
      </c>
      <c r="O119" t="s">
        <v>43</v>
      </c>
      <c r="P119" t="s">
        <v>43</v>
      </c>
      <c r="Q119" t="s">
        <v>43</v>
      </c>
      <c r="R119" t="s">
        <v>42</v>
      </c>
      <c r="S119" t="s">
        <v>42</v>
      </c>
      <c r="T119" t="s">
        <v>43</v>
      </c>
      <c r="U119" t="s">
        <v>52</v>
      </c>
      <c r="V119" t="b">
        <v>1</v>
      </c>
      <c r="W119" t="s">
        <v>45</v>
      </c>
      <c r="X119" t="s">
        <v>41</v>
      </c>
      <c r="Y119" t="s">
        <v>41</v>
      </c>
      <c r="Z119" t="s">
        <v>43</v>
      </c>
      <c r="AA119" t="s">
        <v>43</v>
      </c>
      <c r="AB119" t="s">
        <v>41</v>
      </c>
      <c r="AC119" t="s">
        <v>43</v>
      </c>
      <c r="AD119" t="s">
        <v>46</v>
      </c>
      <c r="AE119" t="s">
        <v>62</v>
      </c>
      <c r="AF119" t="s">
        <v>47</v>
      </c>
      <c r="AG119" t="s">
        <v>47</v>
      </c>
      <c r="AI119">
        <v>0</v>
      </c>
      <c r="AJ119" t="s">
        <v>63</v>
      </c>
      <c r="AK119" t="s">
        <v>66</v>
      </c>
    </row>
    <row r="120" spans="1:37" x14ac:dyDescent="0.3">
      <c r="A120">
        <v>119</v>
      </c>
      <c r="B120">
        <v>123</v>
      </c>
      <c r="C120" t="s">
        <v>37</v>
      </c>
      <c r="G120" t="s">
        <v>83</v>
      </c>
      <c r="H120">
        <v>12309</v>
      </c>
      <c r="I120" t="s">
        <v>51</v>
      </c>
      <c r="J120" t="s">
        <v>71</v>
      </c>
      <c r="K120">
        <v>1</v>
      </c>
      <c r="L120" t="s">
        <v>41</v>
      </c>
      <c r="M120" t="s">
        <v>42</v>
      </c>
      <c r="N120" t="s">
        <v>42</v>
      </c>
      <c r="O120" t="s">
        <v>42</v>
      </c>
      <c r="P120" t="s">
        <v>43</v>
      </c>
      <c r="Q120" t="s">
        <v>43</v>
      </c>
      <c r="R120" t="s">
        <v>43</v>
      </c>
      <c r="S120" t="s">
        <v>42</v>
      </c>
      <c r="T120" t="s">
        <v>42</v>
      </c>
      <c r="U120" t="s">
        <v>72</v>
      </c>
      <c r="V120" t="b">
        <v>1</v>
      </c>
      <c r="W120" t="s">
        <v>45</v>
      </c>
      <c r="X120" t="s">
        <v>41</v>
      </c>
      <c r="Y120" t="s">
        <v>42</v>
      </c>
      <c r="Z120" t="s">
        <v>43</v>
      </c>
      <c r="AA120" t="s">
        <v>41</v>
      </c>
      <c r="AB120" t="s">
        <v>43</v>
      </c>
      <c r="AC120" t="s">
        <v>43</v>
      </c>
      <c r="AD120" t="s">
        <v>59</v>
      </c>
      <c r="AE120" t="s">
        <v>47</v>
      </c>
      <c r="AF120" t="s">
        <v>47</v>
      </c>
      <c r="AG120" t="s">
        <v>54</v>
      </c>
      <c r="AI120">
        <v>0</v>
      </c>
      <c r="AJ120" t="s">
        <v>60</v>
      </c>
      <c r="AK120" t="s">
        <v>49</v>
      </c>
    </row>
    <row r="121" spans="1:37" x14ac:dyDescent="0.3">
      <c r="A121">
        <v>120</v>
      </c>
      <c r="B121">
        <v>124</v>
      </c>
      <c r="C121" t="s">
        <v>37</v>
      </c>
      <c r="G121" t="s">
        <v>83</v>
      </c>
      <c r="H121">
        <v>12309</v>
      </c>
      <c r="I121" t="s">
        <v>51</v>
      </c>
      <c r="J121" t="s">
        <v>64</v>
      </c>
      <c r="K121">
        <v>1</v>
      </c>
      <c r="L121" t="s">
        <v>41</v>
      </c>
      <c r="M121" t="s">
        <v>43</v>
      </c>
      <c r="N121" t="s">
        <v>43</v>
      </c>
      <c r="O121" t="s">
        <v>42</v>
      </c>
      <c r="P121" t="s">
        <v>43</v>
      </c>
      <c r="Q121" t="s">
        <v>42</v>
      </c>
      <c r="R121" t="s">
        <v>42</v>
      </c>
      <c r="S121" t="s">
        <v>42</v>
      </c>
      <c r="T121" t="s">
        <v>42</v>
      </c>
      <c r="U121" t="s">
        <v>101</v>
      </c>
      <c r="V121" t="b">
        <v>1</v>
      </c>
      <c r="W121" t="s">
        <v>45</v>
      </c>
      <c r="X121" t="s">
        <v>41</v>
      </c>
      <c r="Y121" t="s">
        <v>43</v>
      </c>
      <c r="Z121" t="s">
        <v>42</v>
      </c>
      <c r="AA121" t="s">
        <v>41</v>
      </c>
      <c r="AB121" t="s">
        <v>43</v>
      </c>
      <c r="AC121" t="s">
        <v>42</v>
      </c>
      <c r="AD121" t="s">
        <v>59</v>
      </c>
      <c r="AE121" t="s">
        <v>54</v>
      </c>
      <c r="AF121" t="s">
        <v>54</v>
      </c>
      <c r="AG121" t="s">
        <v>54</v>
      </c>
      <c r="AI121">
        <v>0</v>
      </c>
      <c r="AJ121" t="s">
        <v>60</v>
      </c>
      <c r="AK121" t="s">
        <v>49</v>
      </c>
    </row>
    <row r="122" spans="1:37" x14ac:dyDescent="0.3">
      <c r="A122">
        <v>121</v>
      </c>
      <c r="B122">
        <v>125</v>
      </c>
      <c r="C122" t="s">
        <v>37</v>
      </c>
      <c r="G122" t="s">
        <v>61</v>
      </c>
      <c r="H122">
        <v>12309</v>
      </c>
      <c r="I122" t="s">
        <v>51</v>
      </c>
      <c r="J122" t="s">
        <v>64</v>
      </c>
      <c r="K122">
        <v>1</v>
      </c>
      <c r="L122" t="s">
        <v>41</v>
      </c>
      <c r="M122" t="s">
        <v>41</v>
      </c>
      <c r="N122" t="s">
        <v>42</v>
      </c>
      <c r="O122" t="s">
        <v>43</v>
      </c>
      <c r="P122" t="s">
        <v>43</v>
      </c>
      <c r="Q122" t="s">
        <v>42</v>
      </c>
      <c r="R122" t="s">
        <v>42</v>
      </c>
      <c r="S122" t="s">
        <v>43</v>
      </c>
      <c r="T122" t="s">
        <v>43</v>
      </c>
      <c r="U122" t="s">
        <v>52</v>
      </c>
      <c r="V122" t="b">
        <v>1</v>
      </c>
      <c r="W122" t="s">
        <v>45</v>
      </c>
      <c r="X122" t="s">
        <v>41</v>
      </c>
      <c r="Y122" t="s">
        <v>43</v>
      </c>
      <c r="Z122" t="s">
        <v>42</v>
      </c>
      <c r="AA122" t="s">
        <v>41</v>
      </c>
      <c r="AB122" t="s">
        <v>43</v>
      </c>
      <c r="AC122" t="s">
        <v>42</v>
      </c>
      <c r="AD122" t="s">
        <v>59</v>
      </c>
      <c r="AE122" t="s">
        <v>54</v>
      </c>
      <c r="AF122" t="s">
        <v>54</v>
      </c>
      <c r="AG122" t="s">
        <v>54</v>
      </c>
      <c r="AI122">
        <v>0</v>
      </c>
      <c r="AJ122" t="s">
        <v>60</v>
      </c>
      <c r="AK122" t="s">
        <v>49</v>
      </c>
    </row>
    <row r="123" spans="1:37" x14ac:dyDescent="0.3">
      <c r="A123">
        <v>122</v>
      </c>
      <c r="B123">
        <v>126</v>
      </c>
      <c r="C123" t="s">
        <v>37</v>
      </c>
      <c r="G123" t="s">
        <v>61</v>
      </c>
      <c r="H123">
        <v>12053</v>
      </c>
      <c r="I123" t="s">
        <v>51</v>
      </c>
      <c r="J123" t="s">
        <v>71</v>
      </c>
      <c r="K123">
        <v>1</v>
      </c>
      <c r="L123" t="s">
        <v>41</v>
      </c>
      <c r="M123" t="s">
        <v>43</v>
      </c>
      <c r="N123" t="s">
        <v>42</v>
      </c>
      <c r="O123" t="s">
        <v>42</v>
      </c>
      <c r="P123" t="s">
        <v>43</v>
      </c>
      <c r="Q123" t="s">
        <v>42</v>
      </c>
      <c r="R123" t="s">
        <v>43</v>
      </c>
      <c r="S123" t="s">
        <v>43</v>
      </c>
      <c r="T123" t="s">
        <v>43</v>
      </c>
      <c r="U123" t="s">
        <v>56</v>
      </c>
      <c r="V123" t="b">
        <v>1</v>
      </c>
      <c r="W123" t="s">
        <v>45</v>
      </c>
      <c r="X123" t="s">
        <v>41</v>
      </c>
      <c r="Y123" t="s">
        <v>43</v>
      </c>
      <c r="Z123" t="s">
        <v>42</v>
      </c>
      <c r="AA123" t="s">
        <v>41</v>
      </c>
      <c r="AB123" t="s">
        <v>41</v>
      </c>
      <c r="AC123" t="s">
        <v>42</v>
      </c>
      <c r="AD123" t="s">
        <v>59</v>
      </c>
      <c r="AE123" t="s">
        <v>54</v>
      </c>
      <c r="AF123" t="s">
        <v>54</v>
      </c>
      <c r="AG123" t="s">
        <v>54</v>
      </c>
      <c r="AI123">
        <v>0</v>
      </c>
      <c r="AJ123" t="s">
        <v>124</v>
      </c>
      <c r="AK123" t="s">
        <v>49</v>
      </c>
    </row>
    <row r="124" spans="1:37" x14ac:dyDescent="0.3">
      <c r="A124">
        <v>123</v>
      </c>
      <c r="B124">
        <v>127</v>
      </c>
      <c r="C124" t="s">
        <v>37</v>
      </c>
      <c r="G124" t="s">
        <v>67</v>
      </c>
      <c r="H124">
        <v>12309</v>
      </c>
      <c r="I124" t="s">
        <v>51</v>
      </c>
      <c r="J124" t="s">
        <v>64</v>
      </c>
      <c r="K124">
        <v>1</v>
      </c>
      <c r="L124" t="s">
        <v>41</v>
      </c>
      <c r="M124" t="s">
        <v>43</v>
      </c>
      <c r="N124" t="s">
        <v>43</v>
      </c>
      <c r="O124" t="s">
        <v>42</v>
      </c>
      <c r="P124" t="s">
        <v>43</v>
      </c>
      <c r="Q124" t="s">
        <v>42</v>
      </c>
      <c r="R124" t="s">
        <v>43</v>
      </c>
      <c r="S124" t="s">
        <v>42</v>
      </c>
      <c r="T124" t="s">
        <v>43</v>
      </c>
      <c r="U124" t="s">
        <v>52</v>
      </c>
      <c r="V124" t="b">
        <v>0</v>
      </c>
      <c r="W124" t="s">
        <v>43</v>
      </c>
      <c r="X124" t="s">
        <v>43</v>
      </c>
      <c r="Y124" t="s">
        <v>43</v>
      </c>
      <c r="Z124" t="s">
        <v>43</v>
      </c>
      <c r="AA124" t="s">
        <v>43</v>
      </c>
      <c r="AB124" t="s">
        <v>41</v>
      </c>
      <c r="AC124" t="s">
        <v>43</v>
      </c>
      <c r="AD124" t="s">
        <v>46</v>
      </c>
      <c r="AE124" t="s">
        <v>62</v>
      </c>
      <c r="AF124" t="s">
        <v>62</v>
      </c>
      <c r="AG124" t="s">
        <v>62</v>
      </c>
      <c r="AI124">
        <v>0</v>
      </c>
      <c r="AJ124" t="s">
        <v>60</v>
      </c>
      <c r="AK124" t="s">
        <v>49</v>
      </c>
    </row>
    <row r="125" spans="1:37" x14ac:dyDescent="0.3">
      <c r="A125">
        <v>124</v>
      </c>
      <c r="B125">
        <v>128</v>
      </c>
      <c r="C125" t="s">
        <v>37</v>
      </c>
      <c r="G125" t="s">
        <v>58</v>
      </c>
      <c r="H125">
        <v>12309</v>
      </c>
      <c r="I125" t="s">
        <v>51</v>
      </c>
      <c r="J125" t="s">
        <v>64</v>
      </c>
      <c r="K125">
        <v>0</v>
      </c>
      <c r="L125" t="s">
        <v>41</v>
      </c>
      <c r="M125" t="s">
        <v>43</v>
      </c>
      <c r="N125" t="s">
        <v>43</v>
      </c>
      <c r="O125" t="s">
        <v>43</v>
      </c>
      <c r="P125" t="s">
        <v>43</v>
      </c>
      <c r="Q125" t="s">
        <v>43</v>
      </c>
      <c r="R125" t="s">
        <v>43</v>
      </c>
      <c r="S125" t="s">
        <v>42</v>
      </c>
      <c r="T125" t="s">
        <v>42</v>
      </c>
      <c r="U125" t="s">
        <v>44</v>
      </c>
      <c r="V125" t="b">
        <v>1</v>
      </c>
      <c r="W125" t="s">
        <v>45</v>
      </c>
      <c r="X125" t="s">
        <v>41</v>
      </c>
      <c r="Y125" t="s">
        <v>41</v>
      </c>
      <c r="Z125" t="s">
        <v>43</v>
      </c>
      <c r="AA125" t="s">
        <v>41</v>
      </c>
      <c r="AB125" t="s">
        <v>41</v>
      </c>
      <c r="AC125" t="s">
        <v>43</v>
      </c>
      <c r="AD125" t="s">
        <v>46</v>
      </c>
      <c r="AE125" t="s">
        <v>47</v>
      </c>
      <c r="AF125" t="s">
        <v>47</v>
      </c>
      <c r="AG125" t="s">
        <v>47</v>
      </c>
      <c r="AH125" t="s">
        <v>125</v>
      </c>
      <c r="AI125">
        <v>1</v>
      </c>
      <c r="AJ125" t="s">
        <v>60</v>
      </c>
      <c r="AK125" t="s">
        <v>49</v>
      </c>
    </row>
    <row r="126" spans="1:37" x14ac:dyDescent="0.3">
      <c r="A126">
        <v>125</v>
      </c>
      <c r="B126">
        <v>129</v>
      </c>
      <c r="C126" t="s">
        <v>37</v>
      </c>
      <c r="G126" t="s">
        <v>83</v>
      </c>
      <c r="H126">
        <v>12303</v>
      </c>
      <c r="I126" t="s">
        <v>51</v>
      </c>
      <c r="J126" t="s">
        <v>40</v>
      </c>
      <c r="K126">
        <v>1</v>
      </c>
      <c r="L126" t="s">
        <v>41</v>
      </c>
      <c r="M126" t="s">
        <v>43</v>
      </c>
      <c r="N126" t="s">
        <v>43</v>
      </c>
      <c r="O126" t="s">
        <v>42</v>
      </c>
      <c r="P126" t="s">
        <v>43</v>
      </c>
      <c r="Q126" t="s">
        <v>42</v>
      </c>
      <c r="R126" t="s">
        <v>42</v>
      </c>
      <c r="S126" t="s">
        <v>42</v>
      </c>
      <c r="T126" t="s">
        <v>42</v>
      </c>
      <c r="U126" t="s">
        <v>52</v>
      </c>
      <c r="V126" t="b">
        <v>1</v>
      </c>
      <c r="W126" t="s">
        <v>45</v>
      </c>
      <c r="X126" t="s">
        <v>43</v>
      </c>
      <c r="Y126" t="s">
        <v>43</v>
      </c>
      <c r="Z126" t="s">
        <v>42</v>
      </c>
      <c r="AA126" t="s">
        <v>41</v>
      </c>
      <c r="AB126" t="s">
        <v>43</v>
      </c>
      <c r="AC126" t="s">
        <v>42</v>
      </c>
      <c r="AD126" t="s">
        <v>46</v>
      </c>
      <c r="AE126" t="s">
        <v>62</v>
      </c>
      <c r="AF126" t="s">
        <v>62</v>
      </c>
      <c r="AG126" t="s">
        <v>47</v>
      </c>
      <c r="AI126">
        <v>0</v>
      </c>
      <c r="AJ126" t="s">
        <v>70</v>
      </c>
      <c r="AK126" t="s">
        <v>49</v>
      </c>
    </row>
    <row r="127" spans="1:37" x14ac:dyDescent="0.3">
      <c r="A127">
        <v>126</v>
      </c>
      <c r="B127">
        <v>130</v>
      </c>
      <c r="C127" t="s">
        <v>37</v>
      </c>
      <c r="G127" t="s">
        <v>85</v>
      </c>
      <c r="H127">
        <v>12309</v>
      </c>
      <c r="I127" t="s">
        <v>51</v>
      </c>
      <c r="J127" t="s">
        <v>40</v>
      </c>
      <c r="K127">
        <v>1</v>
      </c>
      <c r="L127" t="s">
        <v>41</v>
      </c>
      <c r="M127" t="s">
        <v>43</v>
      </c>
      <c r="N127" t="s">
        <v>43</v>
      </c>
      <c r="O127" t="s">
        <v>42</v>
      </c>
      <c r="P127" t="s">
        <v>42</v>
      </c>
      <c r="Q127" t="s">
        <v>42</v>
      </c>
      <c r="R127" t="s">
        <v>43</v>
      </c>
      <c r="S127" t="s">
        <v>42</v>
      </c>
      <c r="T127" t="s">
        <v>42</v>
      </c>
      <c r="U127" t="s">
        <v>56</v>
      </c>
      <c r="V127" t="b">
        <v>1</v>
      </c>
      <c r="W127" t="s">
        <v>45</v>
      </c>
      <c r="X127" t="s">
        <v>41</v>
      </c>
      <c r="Y127" t="s">
        <v>42</v>
      </c>
      <c r="Z127" t="s">
        <v>43</v>
      </c>
      <c r="AA127" t="s">
        <v>41</v>
      </c>
      <c r="AB127" t="s">
        <v>41</v>
      </c>
      <c r="AC127" t="s">
        <v>43</v>
      </c>
      <c r="AD127" t="s">
        <v>59</v>
      </c>
      <c r="AE127" t="s">
        <v>54</v>
      </c>
      <c r="AF127" t="s">
        <v>54</v>
      </c>
      <c r="AG127" t="s">
        <v>54</v>
      </c>
      <c r="AH127" t="s">
        <v>126</v>
      </c>
      <c r="AI127">
        <v>1</v>
      </c>
      <c r="AJ127" t="s">
        <v>60</v>
      </c>
      <c r="AK127" t="s">
        <v>49</v>
      </c>
    </row>
    <row r="128" spans="1:37" x14ac:dyDescent="0.3">
      <c r="A128">
        <v>127</v>
      </c>
      <c r="B128">
        <v>131</v>
      </c>
      <c r="C128" t="s">
        <v>37</v>
      </c>
      <c r="G128" t="s">
        <v>61</v>
      </c>
      <c r="H128">
        <v>12309</v>
      </c>
      <c r="I128" t="s">
        <v>51</v>
      </c>
      <c r="J128" t="s">
        <v>64</v>
      </c>
      <c r="K128">
        <v>1</v>
      </c>
      <c r="L128" t="s">
        <v>41</v>
      </c>
      <c r="M128" t="s">
        <v>43</v>
      </c>
      <c r="N128" t="s">
        <v>43</v>
      </c>
      <c r="O128" t="s">
        <v>41</v>
      </c>
      <c r="P128" t="s">
        <v>43</v>
      </c>
      <c r="Q128" t="s">
        <v>43</v>
      </c>
      <c r="R128" t="s">
        <v>42</v>
      </c>
      <c r="S128" t="s">
        <v>43</v>
      </c>
      <c r="T128" t="s">
        <v>42</v>
      </c>
      <c r="U128" t="s">
        <v>72</v>
      </c>
      <c r="V128" t="b">
        <v>1</v>
      </c>
      <c r="W128" t="s">
        <v>45</v>
      </c>
      <c r="X128" t="s">
        <v>41</v>
      </c>
      <c r="Y128" t="s">
        <v>43</v>
      </c>
      <c r="Z128" t="s">
        <v>43</v>
      </c>
      <c r="AA128" t="s">
        <v>41</v>
      </c>
      <c r="AB128" t="s">
        <v>42</v>
      </c>
      <c r="AC128" t="s">
        <v>42</v>
      </c>
      <c r="AD128" t="s">
        <v>59</v>
      </c>
      <c r="AE128" t="s">
        <v>54</v>
      </c>
      <c r="AF128" t="s">
        <v>62</v>
      </c>
      <c r="AG128" t="s">
        <v>47</v>
      </c>
      <c r="AI128">
        <v>0</v>
      </c>
      <c r="AJ128" t="s">
        <v>60</v>
      </c>
      <c r="AK128" t="s">
        <v>57</v>
      </c>
    </row>
    <row r="129" spans="1:37" x14ac:dyDescent="0.3">
      <c r="A129">
        <v>128</v>
      </c>
      <c r="B129">
        <v>132</v>
      </c>
      <c r="C129" t="s">
        <v>37</v>
      </c>
      <c r="G129" t="s">
        <v>58</v>
      </c>
      <c r="H129">
        <v>12305</v>
      </c>
      <c r="I129" t="s">
        <v>39</v>
      </c>
      <c r="J129" t="s">
        <v>40</v>
      </c>
      <c r="K129">
        <v>0</v>
      </c>
      <c r="L129" t="s">
        <v>43</v>
      </c>
      <c r="M129" t="s">
        <v>43</v>
      </c>
      <c r="N129" t="s">
        <v>43</v>
      </c>
      <c r="O129" t="s">
        <v>43</v>
      </c>
      <c r="P129" t="s">
        <v>43</v>
      </c>
      <c r="Q129" t="s">
        <v>42</v>
      </c>
      <c r="R129" t="s">
        <v>41</v>
      </c>
      <c r="S129" t="s">
        <v>41</v>
      </c>
      <c r="T129" t="s">
        <v>43</v>
      </c>
      <c r="U129" t="s">
        <v>44</v>
      </c>
      <c r="V129" t="b">
        <v>0</v>
      </c>
      <c r="W129" t="s">
        <v>65</v>
      </c>
      <c r="X129" t="s">
        <v>43</v>
      </c>
      <c r="Y129" t="s">
        <v>43</v>
      </c>
      <c r="Z129" t="s">
        <v>43</v>
      </c>
      <c r="AA129" t="s">
        <v>43</v>
      </c>
      <c r="AB129" t="s">
        <v>43</v>
      </c>
      <c r="AC129" t="s">
        <v>43</v>
      </c>
      <c r="AD129" t="s">
        <v>53</v>
      </c>
      <c r="AE129" t="s">
        <v>62</v>
      </c>
      <c r="AF129" t="s">
        <v>62</v>
      </c>
      <c r="AG129" t="s">
        <v>62</v>
      </c>
      <c r="AI129">
        <v>0</v>
      </c>
      <c r="AJ129" t="s">
        <v>48</v>
      </c>
      <c r="AK129" t="s">
        <v>49</v>
      </c>
    </row>
    <row r="130" spans="1:37" x14ac:dyDescent="0.3">
      <c r="A130">
        <v>129</v>
      </c>
      <c r="B130">
        <v>133</v>
      </c>
      <c r="C130" t="s">
        <v>37</v>
      </c>
      <c r="G130" t="s">
        <v>50</v>
      </c>
      <c r="H130">
        <v>12309</v>
      </c>
      <c r="I130" t="s">
        <v>51</v>
      </c>
      <c r="J130" t="s">
        <v>40</v>
      </c>
      <c r="K130">
        <v>1</v>
      </c>
      <c r="L130" t="s">
        <v>43</v>
      </c>
      <c r="M130" t="s">
        <v>42</v>
      </c>
      <c r="N130" t="s">
        <v>42</v>
      </c>
      <c r="O130" t="s">
        <v>41</v>
      </c>
      <c r="P130" t="s">
        <v>41</v>
      </c>
      <c r="Q130" t="s">
        <v>43</v>
      </c>
      <c r="R130" t="s">
        <v>42</v>
      </c>
      <c r="S130" t="s">
        <v>42</v>
      </c>
      <c r="T130" t="s">
        <v>42</v>
      </c>
      <c r="U130" t="s">
        <v>56</v>
      </c>
      <c r="V130" t="b">
        <v>1</v>
      </c>
      <c r="W130" t="s">
        <v>43</v>
      </c>
      <c r="X130" t="s">
        <v>41</v>
      </c>
      <c r="Y130" t="s">
        <v>43</v>
      </c>
      <c r="Z130" t="s">
        <v>42</v>
      </c>
      <c r="AA130" t="s">
        <v>41</v>
      </c>
      <c r="AB130" t="s">
        <v>43</v>
      </c>
      <c r="AC130" t="s">
        <v>43</v>
      </c>
      <c r="AD130" t="s">
        <v>59</v>
      </c>
      <c r="AE130" t="s">
        <v>54</v>
      </c>
      <c r="AF130" t="s">
        <v>54</v>
      </c>
      <c r="AG130" t="s">
        <v>54</v>
      </c>
      <c r="AH130" t="s">
        <v>127</v>
      </c>
      <c r="AI130">
        <v>1</v>
      </c>
      <c r="AJ130" t="s">
        <v>60</v>
      </c>
      <c r="AK130" t="s">
        <v>49</v>
      </c>
    </row>
    <row r="131" spans="1:37" x14ac:dyDescent="0.3">
      <c r="A131">
        <v>130</v>
      </c>
      <c r="B131">
        <v>134</v>
      </c>
      <c r="C131" t="s">
        <v>37</v>
      </c>
      <c r="G131" t="s">
        <v>61</v>
      </c>
      <c r="H131">
        <v>12306</v>
      </c>
      <c r="I131" t="s">
        <v>51</v>
      </c>
      <c r="J131" t="s">
        <v>64</v>
      </c>
      <c r="K131">
        <v>0</v>
      </c>
      <c r="L131" t="s">
        <v>41</v>
      </c>
      <c r="M131" t="s">
        <v>43</v>
      </c>
      <c r="N131" t="s">
        <v>43</v>
      </c>
      <c r="O131" t="s">
        <v>42</v>
      </c>
      <c r="P131" t="s">
        <v>42</v>
      </c>
      <c r="Q131" t="s">
        <v>42</v>
      </c>
      <c r="R131" t="s">
        <v>42</v>
      </c>
      <c r="S131" t="s">
        <v>41</v>
      </c>
      <c r="T131" t="s">
        <v>43</v>
      </c>
      <c r="U131" t="s">
        <v>56</v>
      </c>
      <c r="V131" t="b">
        <v>0</v>
      </c>
      <c r="W131" t="s">
        <v>65</v>
      </c>
      <c r="X131" t="s">
        <v>43</v>
      </c>
      <c r="Y131" t="s">
        <v>41</v>
      </c>
      <c r="Z131" t="s">
        <v>41</v>
      </c>
      <c r="AA131" t="s">
        <v>43</v>
      </c>
      <c r="AB131" t="s">
        <v>41</v>
      </c>
      <c r="AC131" t="s">
        <v>41</v>
      </c>
      <c r="AD131" t="s">
        <v>77</v>
      </c>
      <c r="AE131" t="s">
        <v>79</v>
      </c>
      <c r="AF131" t="s">
        <v>62</v>
      </c>
      <c r="AG131" t="s">
        <v>62</v>
      </c>
      <c r="AI131">
        <v>0</v>
      </c>
      <c r="AJ131" t="s">
        <v>82</v>
      </c>
      <c r="AK131" t="s">
        <v>49</v>
      </c>
    </row>
    <row r="132" spans="1:37" x14ac:dyDescent="0.3">
      <c r="A132">
        <v>131</v>
      </c>
      <c r="B132">
        <v>135</v>
      </c>
      <c r="C132" t="s">
        <v>37</v>
      </c>
      <c r="G132" t="s">
        <v>61</v>
      </c>
      <c r="H132">
        <v>12304</v>
      </c>
      <c r="I132" t="s">
        <v>51</v>
      </c>
      <c r="J132" t="s">
        <v>64</v>
      </c>
      <c r="K132">
        <v>1</v>
      </c>
      <c r="L132" t="s">
        <v>41</v>
      </c>
      <c r="M132" t="s">
        <v>42</v>
      </c>
      <c r="N132" t="s">
        <v>43</v>
      </c>
      <c r="O132" t="s">
        <v>43</v>
      </c>
      <c r="P132" t="s">
        <v>43</v>
      </c>
      <c r="Q132" t="s">
        <v>43</v>
      </c>
      <c r="R132" t="s">
        <v>42</v>
      </c>
      <c r="S132" t="s">
        <v>43</v>
      </c>
      <c r="T132" t="s">
        <v>43</v>
      </c>
      <c r="U132" t="s">
        <v>72</v>
      </c>
      <c r="V132" t="b">
        <v>1</v>
      </c>
      <c r="W132" t="s">
        <v>45</v>
      </c>
      <c r="X132" t="s">
        <v>41</v>
      </c>
      <c r="Y132" t="s">
        <v>41</v>
      </c>
      <c r="Z132" t="s">
        <v>42</v>
      </c>
      <c r="AA132" t="s">
        <v>41</v>
      </c>
      <c r="AB132" t="s">
        <v>41</v>
      </c>
      <c r="AC132" t="s">
        <v>43</v>
      </c>
      <c r="AD132" t="s">
        <v>59</v>
      </c>
      <c r="AE132" t="s">
        <v>54</v>
      </c>
      <c r="AF132" t="s">
        <v>54</v>
      </c>
      <c r="AG132" t="s">
        <v>54</v>
      </c>
      <c r="AI132">
        <v>0</v>
      </c>
      <c r="AJ132" t="s">
        <v>76</v>
      </c>
      <c r="AK132" t="s">
        <v>49</v>
      </c>
    </row>
    <row r="133" spans="1:37" x14ac:dyDescent="0.3">
      <c r="A133">
        <v>132</v>
      </c>
      <c r="B133">
        <v>136</v>
      </c>
      <c r="C133" t="s">
        <v>37</v>
      </c>
      <c r="G133" t="s">
        <v>50</v>
      </c>
      <c r="H133">
        <v>12308</v>
      </c>
      <c r="I133" t="s">
        <v>39</v>
      </c>
      <c r="J133" t="s">
        <v>40</v>
      </c>
      <c r="K133">
        <v>1</v>
      </c>
      <c r="L133" t="s">
        <v>43</v>
      </c>
      <c r="M133" t="s">
        <v>41</v>
      </c>
      <c r="N133" t="s">
        <v>42</v>
      </c>
      <c r="O133" t="s">
        <v>43</v>
      </c>
      <c r="P133" t="s">
        <v>42</v>
      </c>
      <c r="Q133" t="s">
        <v>42</v>
      </c>
      <c r="R133" t="s">
        <v>42</v>
      </c>
      <c r="S133" t="s">
        <v>42</v>
      </c>
      <c r="T133" t="s">
        <v>42</v>
      </c>
      <c r="U133" t="s">
        <v>52</v>
      </c>
      <c r="V133" t="b">
        <v>0</v>
      </c>
      <c r="W133" t="s">
        <v>45</v>
      </c>
      <c r="X133" t="s">
        <v>41</v>
      </c>
      <c r="Y133" t="s">
        <v>42</v>
      </c>
      <c r="Z133" t="s">
        <v>43</v>
      </c>
      <c r="AA133" t="s">
        <v>41</v>
      </c>
      <c r="AB133" t="s">
        <v>42</v>
      </c>
      <c r="AC133" t="s">
        <v>43</v>
      </c>
      <c r="AD133" t="s">
        <v>59</v>
      </c>
      <c r="AE133" t="s">
        <v>47</v>
      </c>
      <c r="AF133" t="s">
        <v>62</v>
      </c>
      <c r="AG133" t="s">
        <v>54</v>
      </c>
      <c r="AH133" t="s">
        <v>128</v>
      </c>
      <c r="AI133">
        <v>1</v>
      </c>
      <c r="AJ133" t="s">
        <v>55</v>
      </c>
      <c r="AK133" t="s">
        <v>57</v>
      </c>
    </row>
    <row r="134" spans="1:37" x14ac:dyDescent="0.3">
      <c r="A134">
        <v>133</v>
      </c>
      <c r="B134">
        <v>137</v>
      </c>
      <c r="C134" t="s">
        <v>37</v>
      </c>
      <c r="G134" t="s">
        <v>83</v>
      </c>
      <c r="H134">
        <v>12308</v>
      </c>
      <c r="I134" t="s">
        <v>39</v>
      </c>
      <c r="J134" t="s">
        <v>71</v>
      </c>
      <c r="K134">
        <v>1</v>
      </c>
      <c r="L134" t="s">
        <v>41</v>
      </c>
      <c r="M134" t="s">
        <v>41</v>
      </c>
      <c r="N134" t="s">
        <v>43</v>
      </c>
      <c r="O134" t="s">
        <v>42</v>
      </c>
      <c r="P134" t="s">
        <v>43</v>
      </c>
      <c r="Q134" t="s">
        <v>43</v>
      </c>
      <c r="R134" t="s">
        <v>43</v>
      </c>
      <c r="S134" t="s">
        <v>41</v>
      </c>
      <c r="T134" t="s">
        <v>43</v>
      </c>
      <c r="U134" t="s">
        <v>56</v>
      </c>
      <c r="V134" t="b">
        <v>0</v>
      </c>
      <c r="W134" t="s">
        <v>65</v>
      </c>
      <c r="X134" t="s">
        <v>41</v>
      </c>
      <c r="Y134" t="s">
        <v>42</v>
      </c>
      <c r="Z134" t="s">
        <v>43</v>
      </c>
      <c r="AA134" t="s">
        <v>41</v>
      </c>
      <c r="AB134" t="s">
        <v>42</v>
      </c>
      <c r="AC134" t="s">
        <v>43</v>
      </c>
      <c r="AD134" t="s">
        <v>46</v>
      </c>
      <c r="AE134" t="s">
        <v>62</v>
      </c>
      <c r="AF134" t="s">
        <v>62</v>
      </c>
      <c r="AG134" t="s">
        <v>47</v>
      </c>
      <c r="AH134" t="s">
        <v>129</v>
      </c>
      <c r="AI134">
        <v>1</v>
      </c>
      <c r="AJ134" t="s">
        <v>55</v>
      </c>
      <c r="AK134" t="s">
        <v>57</v>
      </c>
    </row>
    <row r="135" spans="1:37" x14ac:dyDescent="0.3">
      <c r="A135">
        <v>134</v>
      </c>
      <c r="B135">
        <v>138</v>
      </c>
      <c r="C135" t="s">
        <v>37</v>
      </c>
      <c r="G135" t="s">
        <v>61</v>
      </c>
      <c r="H135">
        <v>12305</v>
      </c>
      <c r="I135" t="s">
        <v>121</v>
      </c>
      <c r="J135" t="s">
        <v>130</v>
      </c>
      <c r="K135">
        <v>0</v>
      </c>
      <c r="L135" t="s">
        <v>43</v>
      </c>
      <c r="M135" t="s">
        <v>43</v>
      </c>
      <c r="N135" t="s">
        <v>42</v>
      </c>
      <c r="O135" t="s">
        <v>42</v>
      </c>
      <c r="P135" t="s">
        <v>42</v>
      </c>
      <c r="Q135" t="s">
        <v>42</v>
      </c>
      <c r="R135" t="s">
        <v>41</v>
      </c>
      <c r="S135" t="s">
        <v>43</v>
      </c>
      <c r="T135" t="s">
        <v>42</v>
      </c>
      <c r="U135" t="s">
        <v>56</v>
      </c>
      <c r="V135" t="b">
        <v>1</v>
      </c>
      <c r="W135" t="s">
        <v>65</v>
      </c>
      <c r="X135" t="s">
        <v>41</v>
      </c>
      <c r="Y135" t="s">
        <v>43</v>
      </c>
      <c r="Z135" t="s">
        <v>43</v>
      </c>
      <c r="AA135" t="s">
        <v>41</v>
      </c>
      <c r="AB135" t="s">
        <v>43</v>
      </c>
      <c r="AC135" t="s">
        <v>43</v>
      </c>
      <c r="AD135" t="s">
        <v>53</v>
      </c>
      <c r="AE135" t="s">
        <v>62</v>
      </c>
      <c r="AF135" t="s">
        <v>47</v>
      </c>
      <c r="AG135" t="s">
        <v>47</v>
      </c>
      <c r="AI135">
        <v>0</v>
      </c>
      <c r="AJ135" t="s">
        <v>48</v>
      </c>
      <c r="AK135" t="s">
        <v>49</v>
      </c>
    </row>
    <row r="136" spans="1:37" x14ac:dyDescent="0.3">
      <c r="A136">
        <v>135</v>
      </c>
      <c r="B136">
        <v>139</v>
      </c>
      <c r="C136" t="s">
        <v>37</v>
      </c>
      <c r="G136" t="s">
        <v>83</v>
      </c>
      <c r="H136">
        <v>12308</v>
      </c>
      <c r="I136" t="s">
        <v>88</v>
      </c>
      <c r="J136" t="s">
        <v>71</v>
      </c>
      <c r="K136">
        <v>1</v>
      </c>
      <c r="L136" t="s">
        <v>41</v>
      </c>
      <c r="M136" t="s">
        <v>41</v>
      </c>
      <c r="N136" t="s">
        <v>43</v>
      </c>
      <c r="O136" t="s">
        <v>42</v>
      </c>
      <c r="P136" t="s">
        <v>43</v>
      </c>
      <c r="Q136" t="s">
        <v>42</v>
      </c>
      <c r="R136" t="s">
        <v>41</v>
      </c>
      <c r="S136" t="s">
        <v>41</v>
      </c>
      <c r="T136" t="s">
        <v>42</v>
      </c>
      <c r="U136" t="s">
        <v>56</v>
      </c>
      <c r="V136" t="b">
        <v>0</v>
      </c>
      <c r="W136" t="s">
        <v>45</v>
      </c>
      <c r="X136" t="s">
        <v>43</v>
      </c>
      <c r="Y136" t="s">
        <v>43</v>
      </c>
      <c r="Z136" t="s">
        <v>41</v>
      </c>
      <c r="AA136" t="s">
        <v>41</v>
      </c>
      <c r="AB136" t="s">
        <v>43</v>
      </c>
      <c r="AC136" t="s">
        <v>41</v>
      </c>
      <c r="AD136" t="s">
        <v>53</v>
      </c>
      <c r="AE136" t="s">
        <v>62</v>
      </c>
      <c r="AF136" t="s">
        <v>62</v>
      </c>
      <c r="AG136" t="s">
        <v>62</v>
      </c>
      <c r="AI136">
        <v>0</v>
      </c>
      <c r="AJ136" t="s">
        <v>55</v>
      </c>
      <c r="AK136" t="s">
        <v>49</v>
      </c>
    </row>
    <row r="137" spans="1:37" x14ac:dyDescent="0.3">
      <c r="A137">
        <v>136</v>
      </c>
      <c r="B137">
        <v>140</v>
      </c>
      <c r="C137" t="s">
        <v>37</v>
      </c>
      <c r="G137" t="s">
        <v>85</v>
      </c>
      <c r="H137">
        <v>12306</v>
      </c>
      <c r="I137" t="s">
        <v>39</v>
      </c>
      <c r="J137" t="s">
        <v>40</v>
      </c>
      <c r="K137">
        <v>0</v>
      </c>
      <c r="L137" t="s">
        <v>43</v>
      </c>
      <c r="M137" t="s">
        <v>43</v>
      </c>
      <c r="N137" t="s">
        <v>42</v>
      </c>
      <c r="O137" t="s">
        <v>42</v>
      </c>
      <c r="P137" t="s">
        <v>43</v>
      </c>
      <c r="Q137" t="s">
        <v>43</v>
      </c>
      <c r="R137" t="s">
        <v>42</v>
      </c>
      <c r="S137" t="s">
        <v>41</v>
      </c>
      <c r="T137" t="s">
        <v>42</v>
      </c>
      <c r="U137" t="s">
        <v>56</v>
      </c>
      <c r="V137" t="b">
        <v>0</v>
      </c>
      <c r="W137" t="s">
        <v>65</v>
      </c>
      <c r="X137" t="s">
        <v>41</v>
      </c>
      <c r="Y137" t="s">
        <v>43</v>
      </c>
      <c r="Z137" t="s">
        <v>42</v>
      </c>
      <c r="AA137" t="s">
        <v>41</v>
      </c>
      <c r="AB137" t="s">
        <v>43</v>
      </c>
      <c r="AC137" t="s">
        <v>42</v>
      </c>
      <c r="AD137" t="s">
        <v>53</v>
      </c>
      <c r="AE137" t="s">
        <v>47</v>
      </c>
      <c r="AF137" t="s">
        <v>47</v>
      </c>
      <c r="AG137" t="s">
        <v>47</v>
      </c>
      <c r="AH137" t="s">
        <v>131</v>
      </c>
      <c r="AI137">
        <v>1</v>
      </c>
      <c r="AJ137" t="s">
        <v>82</v>
      </c>
      <c r="AK137" t="s">
        <v>49</v>
      </c>
    </row>
    <row r="138" spans="1:37" x14ac:dyDescent="0.3">
      <c r="A138">
        <v>137</v>
      </c>
      <c r="B138">
        <v>141</v>
      </c>
      <c r="C138" t="s">
        <v>37</v>
      </c>
      <c r="G138" t="s">
        <v>85</v>
      </c>
      <c r="H138">
        <v>12304</v>
      </c>
      <c r="I138" t="s">
        <v>132</v>
      </c>
      <c r="J138" t="s">
        <v>130</v>
      </c>
      <c r="K138">
        <v>1</v>
      </c>
      <c r="L138" t="s">
        <v>41</v>
      </c>
      <c r="M138" t="s">
        <v>43</v>
      </c>
      <c r="N138" t="s">
        <v>42</v>
      </c>
      <c r="O138" t="s">
        <v>43</v>
      </c>
      <c r="P138" t="s">
        <v>43</v>
      </c>
      <c r="Q138" t="s">
        <v>43</v>
      </c>
      <c r="R138" t="s">
        <v>43</v>
      </c>
      <c r="S138" t="s">
        <v>41</v>
      </c>
      <c r="T138" t="s">
        <v>41</v>
      </c>
      <c r="U138" t="s">
        <v>56</v>
      </c>
      <c r="V138" t="b">
        <v>1</v>
      </c>
      <c r="W138" t="s">
        <v>45</v>
      </c>
      <c r="X138" t="s">
        <v>41</v>
      </c>
      <c r="Y138" t="s">
        <v>43</v>
      </c>
      <c r="Z138" t="s">
        <v>42</v>
      </c>
      <c r="AA138" t="s">
        <v>41</v>
      </c>
      <c r="AB138" t="s">
        <v>43</v>
      </c>
      <c r="AC138" t="s">
        <v>42</v>
      </c>
      <c r="AD138" t="s">
        <v>59</v>
      </c>
      <c r="AE138" t="s">
        <v>54</v>
      </c>
      <c r="AF138" t="s">
        <v>54</v>
      </c>
      <c r="AG138" t="s">
        <v>54</v>
      </c>
      <c r="AI138">
        <v>0</v>
      </c>
      <c r="AJ138" t="s">
        <v>76</v>
      </c>
      <c r="AK138" t="s">
        <v>57</v>
      </c>
    </row>
    <row r="139" spans="1:37" x14ac:dyDescent="0.3">
      <c r="A139">
        <v>138</v>
      </c>
      <c r="B139">
        <v>142</v>
      </c>
      <c r="C139" t="s">
        <v>37</v>
      </c>
      <c r="G139" t="s">
        <v>50</v>
      </c>
      <c r="H139">
        <v>12303</v>
      </c>
      <c r="I139" t="s">
        <v>51</v>
      </c>
      <c r="J139" t="s">
        <v>40</v>
      </c>
      <c r="K139">
        <v>0</v>
      </c>
      <c r="L139" t="s">
        <v>41</v>
      </c>
      <c r="M139" t="s">
        <v>41</v>
      </c>
      <c r="N139" t="s">
        <v>42</v>
      </c>
      <c r="O139" t="s">
        <v>42</v>
      </c>
      <c r="P139" t="s">
        <v>42</v>
      </c>
      <c r="Q139" t="s">
        <v>42</v>
      </c>
      <c r="R139" t="s">
        <v>42</v>
      </c>
      <c r="S139" t="s">
        <v>41</v>
      </c>
      <c r="T139" t="s">
        <v>43</v>
      </c>
      <c r="U139" t="s">
        <v>52</v>
      </c>
      <c r="V139" t="b">
        <v>0</v>
      </c>
      <c r="W139" t="s">
        <v>43</v>
      </c>
      <c r="X139" t="s">
        <v>41</v>
      </c>
      <c r="Y139" t="s">
        <v>43</v>
      </c>
      <c r="Z139" t="s">
        <v>43</v>
      </c>
      <c r="AA139" t="s">
        <v>41</v>
      </c>
      <c r="AB139" t="s">
        <v>43</v>
      </c>
      <c r="AC139" t="s">
        <v>43</v>
      </c>
      <c r="AD139" t="s">
        <v>46</v>
      </c>
      <c r="AE139" t="s">
        <v>62</v>
      </c>
      <c r="AF139" t="s">
        <v>62</v>
      </c>
      <c r="AG139" t="s">
        <v>62</v>
      </c>
      <c r="AH139" t="s">
        <v>133</v>
      </c>
      <c r="AI139">
        <v>1</v>
      </c>
      <c r="AJ139" t="s">
        <v>70</v>
      </c>
      <c r="AK139" t="s">
        <v>49</v>
      </c>
    </row>
    <row r="140" spans="1:37" x14ac:dyDescent="0.3">
      <c r="A140">
        <v>139</v>
      </c>
      <c r="B140">
        <v>143</v>
      </c>
      <c r="C140" t="s">
        <v>37</v>
      </c>
      <c r="G140" t="s">
        <v>61</v>
      </c>
      <c r="H140">
        <v>12306</v>
      </c>
      <c r="I140" t="s">
        <v>39</v>
      </c>
      <c r="J140" t="s">
        <v>40</v>
      </c>
      <c r="K140">
        <v>1</v>
      </c>
      <c r="L140" t="s">
        <v>41</v>
      </c>
      <c r="M140" t="s">
        <v>43</v>
      </c>
      <c r="N140" t="s">
        <v>41</v>
      </c>
      <c r="O140" t="s">
        <v>42</v>
      </c>
      <c r="P140" t="s">
        <v>43</v>
      </c>
      <c r="Q140" t="s">
        <v>42</v>
      </c>
      <c r="R140" t="s">
        <v>43</v>
      </c>
      <c r="S140" t="s">
        <v>42</v>
      </c>
      <c r="T140" t="s">
        <v>43</v>
      </c>
      <c r="U140" t="s">
        <v>56</v>
      </c>
      <c r="V140" t="b">
        <v>0</v>
      </c>
      <c r="W140" t="s">
        <v>43</v>
      </c>
      <c r="X140" t="s">
        <v>41</v>
      </c>
      <c r="Y140" t="s">
        <v>43</v>
      </c>
      <c r="Z140" t="s">
        <v>42</v>
      </c>
      <c r="AA140" t="s">
        <v>41</v>
      </c>
      <c r="AB140" t="s">
        <v>41</v>
      </c>
      <c r="AC140" t="s">
        <v>43</v>
      </c>
      <c r="AD140" t="s">
        <v>46</v>
      </c>
      <c r="AE140" t="s">
        <v>47</v>
      </c>
      <c r="AF140" t="s">
        <v>62</v>
      </c>
      <c r="AG140" t="s">
        <v>62</v>
      </c>
      <c r="AH140" t="s">
        <v>134</v>
      </c>
      <c r="AI140">
        <v>1</v>
      </c>
      <c r="AJ140" t="s">
        <v>82</v>
      </c>
      <c r="AK140" t="s">
        <v>69</v>
      </c>
    </row>
    <row r="141" spans="1:37" x14ac:dyDescent="0.3">
      <c r="A141">
        <v>140</v>
      </c>
      <c r="B141">
        <v>144</v>
      </c>
      <c r="C141" t="s">
        <v>37</v>
      </c>
      <c r="G141" t="s">
        <v>50</v>
      </c>
      <c r="H141">
        <v>12306</v>
      </c>
      <c r="I141" t="s">
        <v>39</v>
      </c>
      <c r="J141" t="s">
        <v>40</v>
      </c>
      <c r="K141">
        <v>0</v>
      </c>
      <c r="L141" t="s">
        <v>43</v>
      </c>
      <c r="M141" t="s">
        <v>43</v>
      </c>
      <c r="N141" t="s">
        <v>42</v>
      </c>
      <c r="O141" t="s">
        <v>42</v>
      </c>
      <c r="P141" t="s">
        <v>43</v>
      </c>
      <c r="Q141" t="s">
        <v>42</v>
      </c>
      <c r="R141" t="s">
        <v>43</v>
      </c>
      <c r="S141" t="s">
        <v>41</v>
      </c>
      <c r="T141" t="s">
        <v>43</v>
      </c>
      <c r="U141" t="s">
        <v>56</v>
      </c>
      <c r="V141" t="b">
        <v>0</v>
      </c>
      <c r="W141" t="s">
        <v>65</v>
      </c>
      <c r="X141" t="s">
        <v>43</v>
      </c>
      <c r="Y141" t="s">
        <v>43</v>
      </c>
      <c r="Z141" t="s">
        <v>43</v>
      </c>
      <c r="AA141" t="s">
        <v>43</v>
      </c>
      <c r="AB141" t="s">
        <v>43</v>
      </c>
      <c r="AC141" t="s">
        <v>43</v>
      </c>
      <c r="AD141" t="s">
        <v>53</v>
      </c>
      <c r="AE141" t="s">
        <v>62</v>
      </c>
      <c r="AF141" t="s">
        <v>62</v>
      </c>
      <c r="AG141" t="s">
        <v>47</v>
      </c>
      <c r="AH141" t="s">
        <v>135</v>
      </c>
      <c r="AI141">
        <v>1</v>
      </c>
      <c r="AJ141" t="s">
        <v>82</v>
      </c>
      <c r="AK141" t="s">
        <v>49</v>
      </c>
    </row>
    <row r="142" spans="1:37" x14ac:dyDescent="0.3">
      <c r="A142">
        <v>141</v>
      </c>
      <c r="B142">
        <v>145</v>
      </c>
      <c r="C142" t="s">
        <v>37</v>
      </c>
      <c r="G142" t="s">
        <v>61</v>
      </c>
      <c r="H142">
        <v>12309</v>
      </c>
      <c r="I142" t="s">
        <v>51</v>
      </c>
      <c r="J142" t="s">
        <v>64</v>
      </c>
      <c r="K142">
        <v>1</v>
      </c>
      <c r="L142" t="s">
        <v>43</v>
      </c>
      <c r="M142" t="s">
        <v>42</v>
      </c>
      <c r="N142" t="s">
        <v>42</v>
      </c>
      <c r="O142" t="s">
        <v>41</v>
      </c>
      <c r="P142" t="s">
        <v>43</v>
      </c>
      <c r="Q142" t="s">
        <v>43</v>
      </c>
      <c r="R142" t="s">
        <v>43</v>
      </c>
      <c r="S142" t="s">
        <v>43</v>
      </c>
      <c r="T142" t="s">
        <v>43</v>
      </c>
      <c r="U142" t="s">
        <v>72</v>
      </c>
      <c r="V142" t="b">
        <v>1</v>
      </c>
      <c r="W142" t="s">
        <v>45</v>
      </c>
      <c r="X142" t="s">
        <v>41</v>
      </c>
      <c r="Y142" t="s">
        <v>43</v>
      </c>
      <c r="Z142" t="s">
        <v>43</v>
      </c>
      <c r="AA142" t="s">
        <v>41</v>
      </c>
      <c r="AB142" t="s">
        <v>43</v>
      </c>
      <c r="AC142" t="s">
        <v>43</v>
      </c>
      <c r="AD142" t="s">
        <v>59</v>
      </c>
      <c r="AE142" t="s">
        <v>54</v>
      </c>
      <c r="AF142" t="s">
        <v>54</v>
      </c>
      <c r="AG142" t="s">
        <v>54</v>
      </c>
      <c r="AI142">
        <v>0</v>
      </c>
      <c r="AJ142" t="s">
        <v>60</v>
      </c>
      <c r="AK142" t="s">
        <v>49</v>
      </c>
    </row>
    <row r="143" spans="1:37" x14ac:dyDescent="0.3">
      <c r="A143">
        <v>142</v>
      </c>
      <c r="B143">
        <v>146</v>
      </c>
      <c r="C143" t="s">
        <v>37</v>
      </c>
      <c r="G143" t="s">
        <v>83</v>
      </c>
      <c r="H143">
        <v>12309</v>
      </c>
      <c r="I143" t="s">
        <v>51</v>
      </c>
      <c r="J143" t="s">
        <v>71</v>
      </c>
      <c r="K143">
        <v>1</v>
      </c>
      <c r="L143" t="s">
        <v>41</v>
      </c>
      <c r="M143" t="s">
        <v>42</v>
      </c>
      <c r="N143" t="s">
        <v>42</v>
      </c>
      <c r="O143" t="s">
        <v>43</v>
      </c>
      <c r="P143" t="s">
        <v>42</v>
      </c>
      <c r="Q143" t="s">
        <v>42</v>
      </c>
      <c r="R143" t="s">
        <v>42</v>
      </c>
      <c r="S143" t="s">
        <v>42</v>
      </c>
      <c r="T143" t="s">
        <v>42</v>
      </c>
      <c r="U143" t="s">
        <v>52</v>
      </c>
      <c r="V143" t="b">
        <v>1</v>
      </c>
      <c r="W143" t="s">
        <v>45</v>
      </c>
      <c r="X143" t="s">
        <v>41</v>
      </c>
      <c r="Y143" t="s">
        <v>42</v>
      </c>
      <c r="Z143" t="s">
        <v>42</v>
      </c>
      <c r="AA143" t="s">
        <v>41</v>
      </c>
      <c r="AB143" t="s">
        <v>43</v>
      </c>
      <c r="AC143" t="s">
        <v>42</v>
      </c>
      <c r="AD143" t="s">
        <v>46</v>
      </c>
      <c r="AE143" t="s">
        <v>47</v>
      </c>
      <c r="AF143" t="s">
        <v>47</v>
      </c>
      <c r="AG143" t="s">
        <v>47</v>
      </c>
      <c r="AI143">
        <v>0</v>
      </c>
      <c r="AJ143" t="s">
        <v>60</v>
      </c>
      <c r="AK143" t="s">
        <v>49</v>
      </c>
    </row>
    <row r="144" spans="1:37" x14ac:dyDescent="0.3">
      <c r="A144">
        <v>143</v>
      </c>
      <c r="B144">
        <v>147</v>
      </c>
      <c r="C144" t="s">
        <v>37</v>
      </c>
      <c r="G144" t="s">
        <v>83</v>
      </c>
      <c r="H144">
        <v>12305</v>
      </c>
      <c r="I144" t="s">
        <v>51</v>
      </c>
      <c r="J144" t="s">
        <v>40</v>
      </c>
      <c r="K144">
        <v>1</v>
      </c>
      <c r="L144" t="s">
        <v>43</v>
      </c>
      <c r="M144" t="s">
        <v>43</v>
      </c>
      <c r="N144" t="s">
        <v>42</v>
      </c>
      <c r="O144" t="s">
        <v>43</v>
      </c>
      <c r="P144" t="s">
        <v>43</v>
      </c>
      <c r="Q144" t="s">
        <v>42</v>
      </c>
      <c r="R144" t="s">
        <v>42</v>
      </c>
      <c r="S144" t="s">
        <v>43</v>
      </c>
      <c r="T144" t="s">
        <v>43</v>
      </c>
      <c r="U144" t="s">
        <v>52</v>
      </c>
      <c r="V144" t="b">
        <v>1</v>
      </c>
      <c r="W144" t="s">
        <v>45</v>
      </c>
      <c r="X144" t="s">
        <v>43</v>
      </c>
      <c r="Y144" t="s">
        <v>43</v>
      </c>
      <c r="Z144" t="s">
        <v>42</v>
      </c>
      <c r="AA144" t="s">
        <v>41</v>
      </c>
      <c r="AB144" t="s">
        <v>43</v>
      </c>
      <c r="AC144" t="s">
        <v>42</v>
      </c>
      <c r="AD144" t="s">
        <v>46</v>
      </c>
      <c r="AE144" t="s">
        <v>47</v>
      </c>
      <c r="AF144" t="s">
        <v>62</v>
      </c>
      <c r="AG144" t="s">
        <v>47</v>
      </c>
      <c r="AI144">
        <v>0</v>
      </c>
      <c r="AJ144" t="s">
        <v>48</v>
      </c>
      <c r="AK144" t="s">
        <v>49</v>
      </c>
    </row>
    <row r="145" spans="1:37" x14ac:dyDescent="0.3">
      <c r="A145">
        <v>144</v>
      </c>
      <c r="B145">
        <v>148</v>
      </c>
      <c r="C145" t="s">
        <v>37</v>
      </c>
      <c r="G145" t="s">
        <v>83</v>
      </c>
      <c r="H145">
        <v>12309</v>
      </c>
      <c r="I145" t="s">
        <v>51</v>
      </c>
      <c r="J145" t="s">
        <v>40</v>
      </c>
      <c r="K145">
        <v>1</v>
      </c>
      <c r="L145" t="s">
        <v>41</v>
      </c>
      <c r="M145" t="s">
        <v>43</v>
      </c>
      <c r="N145" t="s">
        <v>42</v>
      </c>
      <c r="O145" t="s">
        <v>43</v>
      </c>
      <c r="P145" t="s">
        <v>43</v>
      </c>
      <c r="Q145" t="s">
        <v>41</v>
      </c>
      <c r="R145" t="s">
        <v>42</v>
      </c>
      <c r="S145" t="s">
        <v>43</v>
      </c>
      <c r="T145" t="s">
        <v>43</v>
      </c>
      <c r="U145" t="s">
        <v>56</v>
      </c>
      <c r="V145" t="b">
        <v>1</v>
      </c>
      <c r="W145" t="s">
        <v>45</v>
      </c>
      <c r="X145" t="s">
        <v>41</v>
      </c>
      <c r="Y145" t="s">
        <v>43</v>
      </c>
      <c r="Z145" t="s">
        <v>43</v>
      </c>
      <c r="AA145" t="s">
        <v>41</v>
      </c>
      <c r="AB145" t="s">
        <v>41</v>
      </c>
      <c r="AC145" t="s">
        <v>42</v>
      </c>
      <c r="AD145" t="s">
        <v>59</v>
      </c>
      <c r="AE145" t="s">
        <v>54</v>
      </c>
      <c r="AF145" t="s">
        <v>54</v>
      </c>
      <c r="AG145" t="s">
        <v>54</v>
      </c>
      <c r="AI145">
        <v>0</v>
      </c>
      <c r="AJ145" t="s">
        <v>60</v>
      </c>
      <c r="AK145" t="s">
        <v>49</v>
      </c>
    </row>
    <row r="146" spans="1:37" x14ac:dyDescent="0.3">
      <c r="A146">
        <v>145</v>
      </c>
      <c r="B146">
        <v>149</v>
      </c>
      <c r="C146" t="s">
        <v>37</v>
      </c>
      <c r="G146" t="s">
        <v>83</v>
      </c>
      <c r="H146">
        <v>12309</v>
      </c>
      <c r="I146" t="s">
        <v>51</v>
      </c>
      <c r="J146" t="s">
        <v>40</v>
      </c>
      <c r="K146">
        <v>1</v>
      </c>
      <c r="L146" t="s">
        <v>41</v>
      </c>
      <c r="M146" t="s">
        <v>42</v>
      </c>
      <c r="N146" t="s">
        <v>43</v>
      </c>
      <c r="O146" t="s">
        <v>43</v>
      </c>
      <c r="P146" t="s">
        <v>43</v>
      </c>
      <c r="Q146" t="s">
        <v>42</v>
      </c>
      <c r="R146" t="s">
        <v>42</v>
      </c>
      <c r="S146" t="s">
        <v>42</v>
      </c>
      <c r="T146" t="s">
        <v>42</v>
      </c>
      <c r="U146" t="s">
        <v>44</v>
      </c>
      <c r="V146" t="b">
        <v>1</v>
      </c>
      <c r="W146" t="s">
        <v>45</v>
      </c>
      <c r="X146" t="s">
        <v>41</v>
      </c>
      <c r="Y146" t="s">
        <v>43</v>
      </c>
      <c r="Z146" t="s">
        <v>43</v>
      </c>
      <c r="AA146" t="s">
        <v>41</v>
      </c>
      <c r="AB146" t="s">
        <v>43</v>
      </c>
      <c r="AC146" t="s">
        <v>42</v>
      </c>
      <c r="AD146" t="s">
        <v>46</v>
      </c>
      <c r="AE146" t="s">
        <v>54</v>
      </c>
      <c r="AF146" t="s">
        <v>54</v>
      </c>
      <c r="AG146" t="s">
        <v>47</v>
      </c>
      <c r="AI146">
        <v>0</v>
      </c>
      <c r="AJ146" t="s">
        <v>60</v>
      </c>
      <c r="AK146" t="s">
        <v>49</v>
      </c>
    </row>
    <row r="147" spans="1:37" x14ac:dyDescent="0.3">
      <c r="A147">
        <v>146</v>
      </c>
      <c r="B147">
        <v>150</v>
      </c>
      <c r="C147" t="s">
        <v>37</v>
      </c>
      <c r="G147" t="s">
        <v>50</v>
      </c>
      <c r="H147">
        <v>12305</v>
      </c>
      <c r="I147" t="s">
        <v>51</v>
      </c>
      <c r="J147" t="s">
        <v>40</v>
      </c>
      <c r="K147">
        <v>1</v>
      </c>
      <c r="L147" t="s">
        <v>41</v>
      </c>
      <c r="M147" t="s">
        <v>42</v>
      </c>
      <c r="N147" t="s">
        <v>42</v>
      </c>
      <c r="O147" t="s">
        <v>43</v>
      </c>
      <c r="P147" t="s">
        <v>41</v>
      </c>
      <c r="Q147" t="s">
        <v>43</v>
      </c>
      <c r="R147" t="s">
        <v>43</v>
      </c>
      <c r="S147" t="s">
        <v>42</v>
      </c>
      <c r="T147" t="s">
        <v>42</v>
      </c>
      <c r="U147" t="s">
        <v>52</v>
      </c>
      <c r="V147" t="b">
        <v>1</v>
      </c>
      <c r="W147" t="s">
        <v>45</v>
      </c>
      <c r="X147" t="s">
        <v>41</v>
      </c>
      <c r="Y147" t="s">
        <v>42</v>
      </c>
      <c r="Z147" t="s">
        <v>43</v>
      </c>
      <c r="AA147" t="s">
        <v>41</v>
      </c>
      <c r="AB147" t="s">
        <v>43</v>
      </c>
      <c r="AC147" t="s">
        <v>43</v>
      </c>
      <c r="AD147" t="s">
        <v>59</v>
      </c>
      <c r="AE147" t="s">
        <v>54</v>
      </c>
      <c r="AF147" t="s">
        <v>54</v>
      </c>
      <c r="AG147" t="s">
        <v>54</v>
      </c>
      <c r="AI147">
        <v>0</v>
      </c>
      <c r="AJ147" t="s">
        <v>48</v>
      </c>
      <c r="AK147" t="s">
        <v>49</v>
      </c>
    </row>
    <row r="148" spans="1:37" x14ac:dyDescent="0.3">
      <c r="A148">
        <v>147</v>
      </c>
      <c r="B148">
        <v>151</v>
      </c>
      <c r="C148" t="s">
        <v>37</v>
      </c>
      <c r="G148" t="s">
        <v>58</v>
      </c>
      <c r="H148">
        <v>12306</v>
      </c>
      <c r="I148" t="s">
        <v>51</v>
      </c>
      <c r="J148" t="s">
        <v>40</v>
      </c>
      <c r="K148">
        <v>1</v>
      </c>
      <c r="L148" t="s">
        <v>41</v>
      </c>
      <c r="M148" t="s">
        <v>41</v>
      </c>
      <c r="N148" t="s">
        <v>42</v>
      </c>
      <c r="O148" t="s">
        <v>42</v>
      </c>
      <c r="P148" t="s">
        <v>42</v>
      </c>
      <c r="Q148" t="s">
        <v>42</v>
      </c>
      <c r="R148" t="s">
        <v>42</v>
      </c>
      <c r="S148" t="s">
        <v>42</v>
      </c>
      <c r="T148" t="s">
        <v>42</v>
      </c>
      <c r="U148" t="s">
        <v>56</v>
      </c>
      <c r="V148" t="b">
        <v>1</v>
      </c>
      <c r="W148" t="s">
        <v>45</v>
      </c>
      <c r="X148" t="s">
        <v>41</v>
      </c>
      <c r="Y148" t="s">
        <v>42</v>
      </c>
      <c r="Z148" t="s">
        <v>42</v>
      </c>
      <c r="AA148" t="s">
        <v>41</v>
      </c>
      <c r="AB148" t="s">
        <v>43</v>
      </c>
      <c r="AC148" t="s">
        <v>42</v>
      </c>
      <c r="AD148" t="s">
        <v>46</v>
      </c>
      <c r="AE148" t="s">
        <v>47</v>
      </c>
      <c r="AF148" t="s">
        <v>47</v>
      </c>
      <c r="AG148" t="s">
        <v>47</v>
      </c>
      <c r="AI148">
        <v>0</v>
      </c>
      <c r="AJ148" t="s">
        <v>82</v>
      </c>
      <c r="AK148" t="s">
        <v>57</v>
      </c>
    </row>
    <row r="149" spans="1:37" x14ac:dyDescent="0.3">
      <c r="A149">
        <v>148</v>
      </c>
      <c r="B149">
        <v>152</v>
      </c>
      <c r="C149" t="s">
        <v>37</v>
      </c>
      <c r="G149" t="s">
        <v>67</v>
      </c>
      <c r="H149">
        <v>12305</v>
      </c>
      <c r="I149" t="s">
        <v>39</v>
      </c>
      <c r="J149" t="s">
        <v>40</v>
      </c>
      <c r="K149">
        <v>1</v>
      </c>
      <c r="L149" t="s">
        <v>41</v>
      </c>
      <c r="M149" t="s">
        <v>43</v>
      </c>
      <c r="N149" t="s">
        <v>43</v>
      </c>
      <c r="O149" t="s">
        <v>41</v>
      </c>
      <c r="P149" t="s">
        <v>41</v>
      </c>
      <c r="Q149" t="s">
        <v>43</v>
      </c>
      <c r="R149" t="s">
        <v>42</v>
      </c>
      <c r="S149" t="s">
        <v>42</v>
      </c>
      <c r="T149" t="s">
        <v>42</v>
      </c>
      <c r="U149" t="s">
        <v>52</v>
      </c>
      <c r="V149" t="b">
        <v>1</v>
      </c>
      <c r="W149" t="s">
        <v>45</v>
      </c>
      <c r="X149" t="s">
        <v>41</v>
      </c>
      <c r="Y149" t="s">
        <v>43</v>
      </c>
      <c r="Z149" t="s">
        <v>42</v>
      </c>
      <c r="AA149" t="s">
        <v>41</v>
      </c>
      <c r="AB149" t="s">
        <v>41</v>
      </c>
      <c r="AC149" t="s">
        <v>43</v>
      </c>
      <c r="AD149" t="s">
        <v>46</v>
      </c>
      <c r="AE149" t="s">
        <v>54</v>
      </c>
      <c r="AF149" t="s">
        <v>54</v>
      </c>
      <c r="AG149" t="s">
        <v>54</v>
      </c>
      <c r="AI149">
        <v>0</v>
      </c>
      <c r="AJ149" t="s">
        <v>48</v>
      </c>
      <c r="AK149" t="s">
        <v>49</v>
      </c>
    </row>
    <row r="150" spans="1:37" x14ac:dyDescent="0.3">
      <c r="A150">
        <v>149</v>
      </c>
      <c r="B150">
        <v>153</v>
      </c>
      <c r="C150" t="s">
        <v>37</v>
      </c>
      <c r="G150" t="s">
        <v>58</v>
      </c>
      <c r="H150">
        <v>12303</v>
      </c>
      <c r="I150" t="s">
        <v>39</v>
      </c>
      <c r="J150" t="s">
        <v>64</v>
      </c>
      <c r="K150">
        <v>1</v>
      </c>
      <c r="L150" t="s">
        <v>41</v>
      </c>
      <c r="M150" t="s">
        <v>41</v>
      </c>
      <c r="N150" t="s">
        <v>43</v>
      </c>
      <c r="O150" t="s">
        <v>42</v>
      </c>
      <c r="P150" t="s">
        <v>43</v>
      </c>
      <c r="Q150" t="s">
        <v>43</v>
      </c>
      <c r="R150" t="s">
        <v>41</v>
      </c>
      <c r="S150" t="s">
        <v>43</v>
      </c>
      <c r="T150" t="s">
        <v>43</v>
      </c>
      <c r="U150" t="s">
        <v>56</v>
      </c>
      <c r="V150" t="b">
        <v>0</v>
      </c>
      <c r="W150" t="s">
        <v>65</v>
      </c>
      <c r="X150" t="s">
        <v>41</v>
      </c>
      <c r="Y150" t="s">
        <v>43</v>
      </c>
      <c r="Z150" t="s">
        <v>43</v>
      </c>
      <c r="AA150" t="s">
        <v>41</v>
      </c>
      <c r="AB150" t="s">
        <v>43</v>
      </c>
      <c r="AC150" t="s">
        <v>43</v>
      </c>
      <c r="AD150" t="s">
        <v>46</v>
      </c>
      <c r="AE150" t="s">
        <v>47</v>
      </c>
      <c r="AF150" t="s">
        <v>47</v>
      </c>
      <c r="AG150" t="s">
        <v>62</v>
      </c>
      <c r="AI150">
        <v>0</v>
      </c>
      <c r="AJ150" t="s">
        <v>70</v>
      </c>
      <c r="AK150" t="s">
        <v>49</v>
      </c>
    </row>
    <row r="151" spans="1:37" x14ac:dyDescent="0.3">
      <c r="A151">
        <v>150</v>
      </c>
      <c r="B151">
        <v>154</v>
      </c>
      <c r="C151" t="s">
        <v>37</v>
      </c>
      <c r="G151" t="s">
        <v>61</v>
      </c>
      <c r="H151">
        <v>12306</v>
      </c>
      <c r="I151" t="s">
        <v>88</v>
      </c>
      <c r="J151" t="s">
        <v>40</v>
      </c>
      <c r="K151">
        <v>1</v>
      </c>
      <c r="L151" t="s">
        <v>42</v>
      </c>
      <c r="M151" t="s">
        <v>41</v>
      </c>
      <c r="N151" t="s">
        <v>41</v>
      </c>
      <c r="O151" t="s">
        <v>42</v>
      </c>
      <c r="P151" t="s">
        <v>42</v>
      </c>
      <c r="Q151" t="s">
        <v>41</v>
      </c>
      <c r="R151" t="s">
        <v>42</v>
      </c>
      <c r="S151" t="s">
        <v>41</v>
      </c>
      <c r="T151" t="s">
        <v>42</v>
      </c>
      <c r="U151" t="s">
        <v>101</v>
      </c>
      <c r="V151" t="b">
        <v>0</v>
      </c>
      <c r="W151" t="s">
        <v>65</v>
      </c>
      <c r="X151" t="s">
        <v>43</v>
      </c>
      <c r="Y151" t="s">
        <v>41</v>
      </c>
      <c r="Z151" t="s">
        <v>43</v>
      </c>
      <c r="AA151" t="s">
        <v>41</v>
      </c>
      <c r="AB151" t="s">
        <v>43</v>
      </c>
      <c r="AC151" t="s">
        <v>43</v>
      </c>
      <c r="AD151" t="s">
        <v>53</v>
      </c>
      <c r="AE151" t="s">
        <v>62</v>
      </c>
      <c r="AF151" t="s">
        <v>62</v>
      </c>
      <c r="AG151" t="s">
        <v>47</v>
      </c>
      <c r="AI151">
        <v>0</v>
      </c>
      <c r="AJ151" t="s">
        <v>82</v>
      </c>
      <c r="AK151" t="s">
        <v>49</v>
      </c>
    </row>
    <row r="152" spans="1:37" x14ac:dyDescent="0.3">
      <c r="A152">
        <v>151</v>
      </c>
      <c r="B152">
        <v>155</v>
      </c>
      <c r="C152" t="s">
        <v>37</v>
      </c>
      <c r="G152" t="s">
        <v>61</v>
      </c>
      <c r="H152">
        <v>12305</v>
      </c>
      <c r="I152" t="s">
        <v>39</v>
      </c>
      <c r="J152" t="s">
        <v>64</v>
      </c>
      <c r="K152">
        <v>1</v>
      </c>
      <c r="L152" t="s">
        <v>43</v>
      </c>
      <c r="M152" t="s">
        <v>43</v>
      </c>
      <c r="N152" t="s">
        <v>43</v>
      </c>
      <c r="O152" t="s">
        <v>41</v>
      </c>
      <c r="P152" t="s">
        <v>41</v>
      </c>
      <c r="Q152" t="s">
        <v>41</v>
      </c>
      <c r="R152" t="s">
        <v>43</v>
      </c>
      <c r="S152" t="s">
        <v>42</v>
      </c>
      <c r="T152" t="s">
        <v>42</v>
      </c>
      <c r="U152" t="s">
        <v>101</v>
      </c>
      <c r="V152" t="b">
        <v>0</v>
      </c>
      <c r="W152" t="s">
        <v>45</v>
      </c>
      <c r="X152" t="s">
        <v>41</v>
      </c>
      <c r="Y152" t="s">
        <v>43</v>
      </c>
      <c r="Z152" t="s">
        <v>43</v>
      </c>
      <c r="AA152" t="s">
        <v>41</v>
      </c>
      <c r="AB152" t="s">
        <v>43</v>
      </c>
      <c r="AC152" t="s">
        <v>43</v>
      </c>
      <c r="AD152" t="s">
        <v>46</v>
      </c>
      <c r="AE152" t="s">
        <v>47</v>
      </c>
      <c r="AF152" t="s">
        <v>47</v>
      </c>
      <c r="AG152" t="s">
        <v>47</v>
      </c>
      <c r="AH152" t="s">
        <v>136</v>
      </c>
      <c r="AI152">
        <v>1</v>
      </c>
      <c r="AJ152" t="s">
        <v>48</v>
      </c>
      <c r="AK152" t="s">
        <v>49</v>
      </c>
    </row>
    <row r="153" spans="1:37" x14ac:dyDescent="0.3">
      <c r="A153">
        <v>152</v>
      </c>
      <c r="B153">
        <v>156</v>
      </c>
      <c r="C153" t="s">
        <v>37</v>
      </c>
      <c r="G153" t="s">
        <v>50</v>
      </c>
      <c r="H153">
        <v>12053</v>
      </c>
      <c r="I153" t="s">
        <v>51</v>
      </c>
      <c r="J153" t="s">
        <v>40</v>
      </c>
      <c r="K153">
        <v>1</v>
      </c>
      <c r="L153" t="s">
        <v>41</v>
      </c>
      <c r="M153" t="s">
        <v>41</v>
      </c>
      <c r="N153" t="s">
        <v>41</v>
      </c>
      <c r="O153" t="s">
        <v>43</v>
      </c>
      <c r="P153" t="s">
        <v>43</v>
      </c>
      <c r="Q153" t="s">
        <v>42</v>
      </c>
      <c r="R153" t="s">
        <v>43</v>
      </c>
      <c r="S153" t="s">
        <v>43</v>
      </c>
      <c r="T153" t="s">
        <v>43</v>
      </c>
      <c r="U153" t="s">
        <v>101</v>
      </c>
      <c r="V153" t="b">
        <v>1</v>
      </c>
      <c r="W153" t="s">
        <v>43</v>
      </c>
      <c r="X153" t="s">
        <v>41</v>
      </c>
      <c r="Y153" t="s">
        <v>43</v>
      </c>
      <c r="Z153" t="s">
        <v>43</v>
      </c>
      <c r="AA153" t="s">
        <v>41</v>
      </c>
      <c r="AB153" t="s">
        <v>43</v>
      </c>
      <c r="AC153" t="s">
        <v>43</v>
      </c>
      <c r="AD153" t="s">
        <v>53</v>
      </c>
      <c r="AE153" t="s">
        <v>62</v>
      </c>
      <c r="AF153" t="s">
        <v>62</v>
      </c>
      <c r="AG153" t="s">
        <v>62</v>
      </c>
      <c r="AH153" t="s">
        <v>137</v>
      </c>
      <c r="AI153">
        <v>1</v>
      </c>
      <c r="AJ153" t="s">
        <v>124</v>
      </c>
      <c r="AK153" t="s">
        <v>49</v>
      </c>
    </row>
    <row r="154" spans="1:37" x14ac:dyDescent="0.3">
      <c r="A154">
        <v>153</v>
      </c>
      <c r="B154">
        <v>157</v>
      </c>
      <c r="C154" t="s">
        <v>37</v>
      </c>
      <c r="G154" t="s">
        <v>138</v>
      </c>
      <c r="H154">
        <v>12053</v>
      </c>
      <c r="I154" t="s">
        <v>51</v>
      </c>
      <c r="J154" t="s">
        <v>40</v>
      </c>
      <c r="K154">
        <v>1</v>
      </c>
      <c r="L154" t="s">
        <v>41</v>
      </c>
      <c r="M154" t="s">
        <v>42</v>
      </c>
      <c r="N154" t="s">
        <v>43</v>
      </c>
      <c r="O154" t="s">
        <v>42</v>
      </c>
      <c r="P154" t="s">
        <v>43</v>
      </c>
      <c r="Q154" t="s">
        <v>42</v>
      </c>
      <c r="R154" t="s">
        <v>41</v>
      </c>
      <c r="S154" t="s">
        <v>41</v>
      </c>
      <c r="T154" t="s">
        <v>41</v>
      </c>
      <c r="U154" t="s">
        <v>56</v>
      </c>
      <c r="V154" t="b">
        <v>1</v>
      </c>
      <c r="W154" t="s">
        <v>65</v>
      </c>
      <c r="X154" t="s">
        <v>41</v>
      </c>
      <c r="Y154" t="s">
        <v>43</v>
      </c>
      <c r="Z154" t="s">
        <v>43</v>
      </c>
      <c r="AA154" t="s">
        <v>41</v>
      </c>
      <c r="AB154" t="s">
        <v>41</v>
      </c>
      <c r="AC154" t="s">
        <v>42</v>
      </c>
      <c r="AD154" t="s">
        <v>46</v>
      </c>
      <c r="AE154" t="s">
        <v>47</v>
      </c>
      <c r="AF154" t="s">
        <v>47</v>
      </c>
      <c r="AG154" t="s">
        <v>47</v>
      </c>
      <c r="AI154">
        <v>0</v>
      </c>
      <c r="AJ154" t="s">
        <v>124</v>
      </c>
      <c r="AK154" t="s">
        <v>49</v>
      </c>
    </row>
    <row r="155" spans="1:37" x14ac:dyDescent="0.3">
      <c r="A155">
        <v>154</v>
      </c>
      <c r="B155">
        <v>158</v>
      </c>
      <c r="C155" t="s">
        <v>37</v>
      </c>
      <c r="G155" t="s">
        <v>61</v>
      </c>
      <c r="H155">
        <v>12308</v>
      </c>
      <c r="I155" t="s">
        <v>51</v>
      </c>
      <c r="J155" t="s">
        <v>64</v>
      </c>
      <c r="K155">
        <v>1</v>
      </c>
      <c r="L155" t="s">
        <v>41</v>
      </c>
      <c r="M155" t="s">
        <v>41</v>
      </c>
      <c r="N155" t="s">
        <v>42</v>
      </c>
      <c r="O155" t="s">
        <v>42</v>
      </c>
      <c r="P155" t="s">
        <v>43</v>
      </c>
      <c r="Q155" t="s">
        <v>43</v>
      </c>
      <c r="R155" t="s">
        <v>41</v>
      </c>
      <c r="S155" t="s">
        <v>41</v>
      </c>
      <c r="T155" t="s">
        <v>41</v>
      </c>
      <c r="U155" t="s">
        <v>72</v>
      </c>
      <c r="V155" t="b">
        <v>0</v>
      </c>
      <c r="W155" t="s">
        <v>45</v>
      </c>
      <c r="X155" t="s">
        <v>41</v>
      </c>
      <c r="Y155" t="s">
        <v>41</v>
      </c>
      <c r="Z155" t="s">
        <v>42</v>
      </c>
      <c r="AA155" t="s">
        <v>41</v>
      </c>
      <c r="AB155" t="s">
        <v>41</v>
      </c>
      <c r="AC155" t="s">
        <v>41</v>
      </c>
      <c r="AD155" t="s">
        <v>53</v>
      </c>
      <c r="AE155" t="s">
        <v>47</v>
      </c>
      <c r="AF155" t="s">
        <v>79</v>
      </c>
      <c r="AG155" t="s">
        <v>62</v>
      </c>
      <c r="AI155">
        <v>0</v>
      </c>
      <c r="AJ155" t="s">
        <v>55</v>
      </c>
      <c r="AK155" t="s">
        <v>49</v>
      </c>
    </row>
    <row r="156" spans="1:37" x14ac:dyDescent="0.3">
      <c r="A156">
        <v>155</v>
      </c>
      <c r="B156">
        <v>159</v>
      </c>
      <c r="C156" t="s">
        <v>37</v>
      </c>
      <c r="G156" t="s">
        <v>61</v>
      </c>
      <c r="H156">
        <v>12306</v>
      </c>
      <c r="I156" t="s">
        <v>51</v>
      </c>
      <c r="J156" t="s">
        <v>64</v>
      </c>
      <c r="K156">
        <v>1</v>
      </c>
      <c r="L156" t="s">
        <v>41</v>
      </c>
      <c r="M156" t="s">
        <v>43</v>
      </c>
      <c r="N156" t="s">
        <v>43</v>
      </c>
      <c r="O156" t="s">
        <v>42</v>
      </c>
      <c r="P156" t="s">
        <v>43</v>
      </c>
      <c r="Q156" t="s">
        <v>42</v>
      </c>
      <c r="R156" t="s">
        <v>43</v>
      </c>
      <c r="S156" t="s">
        <v>43</v>
      </c>
      <c r="T156" t="s">
        <v>42</v>
      </c>
      <c r="U156" t="s">
        <v>44</v>
      </c>
      <c r="V156" t="b">
        <v>1</v>
      </c>
      <c r="W156" t="s">
        <v>65</v>
      </c>
      <c r="X156" t="s">
        <v>41</v>
      </c>
      <c r="Y156" t="s">
        <v>43</v>
      </c>
      <c r="Z156" t="s">
        <v>43</v>
      </c>
      <c r="AA156" t="s">
        <v>41</v>
      </c>
      <c r="AB156" t="s">
        <v>41</v>
      </c>
      <c r="AC156" t="s">
        <v>41</v>
      </c>
      <c r="AD156" t="s">
        <v>59</v>
      </c>
      <c r="AE156" t="s">
        <v>47</v>
      </c>
      <c r="AF156" t="s">
        <v>47</v>
      </c>
      <c r="AG156" t="s">
        <v>47</v>
      </c>
      <c r="AI156">
        <v>0</v>
      </c>
      <c r="AJ156" t="s">
        <v>82</v>
      </c>
      <c r="AK156" t="s">
        <v>49</v>
      </c>
    </row>
    <row r="157" spans="1:37" x14ac:dyDescent="0.3">
      <c r="A157">
        <v>156</v>
      </c>
      <c r="B157">
        <v>160</v>
      </c>
      <c r="C157" t="s">
        <v>37</v>
      </c>
      <c r="G157" t="s">
        <v>138</v>
      </c>
      <c r="H157">
        <v>12302</v>
      </c>
      <c r="I157" t="s">
        <v>39</v>
      </c>
      <c r="J157" t="s">
        <v>40</v>
      </c>
      <c r="K157">
        <v>0</v>
      </c>
      <c r="L157" t="s">
        <v>42</v>
      </c>
      <c r="M157" t="s">
        <v>42</v>
      </c>
      <c r="N157" t="s">
        <v>42</v>
      </c>
      <c r="O157" t="s">
        <v>42</v>
      </c>
      <c r="P157" t="s">
        <v>42</v>
      </c>
      <c r="Q157" t="s">
        <v>42</v>
      </c>
      <c r="R157" t="s">
        <v>42</v>
      </c>
      <c r="S157" t="s">
        <v>42</v>
      </c>
      <c r="T157" t="s">
        <v>42</v>
      </c>
      <c r="U157" t="s">
        <v>56</v>
      </c>
      <c r="V157" t="b">
        <v>0</v>
      </c>
      <c r="W157" t="s">
        <v>41</v>
      </c>
      <c r="X157" t="s">
        <v>43</v>
      </c>
      <c r="Y157" t="s">
        <v>42</v>
      </c>
      <c r="Z157" t="s">
        <v>42</v>
      </c>
      <c r="AA157" t="s">
        <v>41</v>
      </c>
      <c r="AB157" t="s">
        <v>42</v>
      </c>
      <c r="AC157" t="s">
        <v>43</v>
      </c>
      <c r="AD157" t="s">
        <v>120</v>
      </c>
      <c r="AE157" t="s">
        <v>62</v>
      </c>
      <c r="AF157" t="s">
        <v>62</v>
      </c>
      <c r="AG157" t="s">
        <v>62</v>
      </c>
      <c r="AH157" t="s">
        <v>139</v>
      </c>
      <c r="AI157">
        <v>1</v>
      </c>
      <c r="AJ157" t="s">
        <v>63</v>
      </c>
      <c r="AK157" t="s">
        <v>49</v>
      </c>
    </row>
    <row r="158" spans="1:37" x14ac:dyDescent="0.3">
      <c r="A158">
        <v>157</v>
      </c>
      <c r="B158">
        <v>161</v>
      </c>
      <c r="C158" t="s">
        <v>37</v>
      </c>
      <c r="G158" t="s">
        <v>138</v>
      </c>
      <c r="H158">
        <v>12304</v>
      </c>
      <c r="I158" t="s">
        <v>51</v>
      </c>
      <c r="J158" t="s">
        <v>40</v>
      </c>
      <c r="K158">
        <v>0</v>
      </c>
      <c r="L158" t="s">
        <v>43</v>
      </c>
      <c r="M158" t="s">
        <v>43</v>
      </c>
      <c r="N158" t="s">
        <v>43</v>
      </c>
      <c r="O158" t="s">
        <v>42</v>
      </c>
      <c r="P158" t="s">
        <v>42</v>
      </c>
      <c r="Q158" t="s">
        <v>42</v>
      </c>
      <c r="R158" t="s">
        <v>42</v>
      </c>
      <c r="S158" t="s">
        <v>41</v>
      </c>
      <c r="T158" t="s">
        <v>43</v>
      </c>
      <c r="U158" t="s">
        <v>52</v>
      </c>
      <c r="V158" t="b">
        <v>1</v>
      </c>
      <c r="W158" t="s">
        <v>45</v>
      </c>
      <c r="X158" t="s">
        <v>43</v>
      </c>
      <c r="Y158" t="s">
        <v>43</v>
      </c>
      <c r="Z158" t="s">
        <v>43</v>
      </c>
      <c r="AA158" t="s">
        <v>43</v>
      </c>
      <c r="AB158" t="s">
        <v>43</v>
      </c>
      <c r="AC158" t="s">
        <v>42</v>
      </c>
      <c r="AD158" t="s">
        <v>53</v>
      </c>
      <c r="AE158" t="s">
        <v>62</v>
      </c>
      <c r="AF158" t="s">
        <v>47</v>
      </c>
      <c r="AG158" t="s">
        <v>62</v>
      </c>
      <c r="AI158">
        <v>0</v>
      </c>
      <c r="AJ158" t="s">
        <v>76</v>
      </c>
      <c r="AK158" t="s">
        <v>49</v>
      </c>
    </row>
    <row r="159" spans="1:37" x14ac:dyDescent="0.3">
      <c r="A159">
        <v>158</v>
      </c>
      <c r="B159">
        <v>162</v>
      </c>
      <c r="C159" t="s">
        <v>37</v>
      </c>
      <c r="G159" t="s">
        <v>50</v>
      </c>
      <c r="H159">
        <v>12306</v>
      </c>
      <c r="I159" t="s">
        <v>39</v>
      </c>
      <c r="J159" t="s">
        <v>40</v>
      </c>
      <c r="K159">
        <v>1</v>
      </c>
      <c r="L159" t="s">
        <v>41</v>
      </c>
      <c r="M159" t="s">
        <v>43</v>
      </c>
      <c r="N159" t="s">
        <v>42</v>
      </c>
      <c r="O159" t="s">
        <v>43</v>
      </c>
      <c r="P159" t="s">
        <v>43</v>
      </c>
      <c r="Q159" t="s">
        <v>42</v>
      </c>
      <c r="R159" t="s">
        <v>42</v>
      </c>
      <c r="S159" t="s">
        <v>43</v>
      </c>
      <c r="T159" t="s">
        <v>42</v>
      </c>
      <c r="U159" t="s">
        <v>56</v>
      </c>
      <c r="V159" t="b">
        <v>1</v>
      </c>
      <c r="W159" t="s">
        <v>45</v>
      </c>
      <c r="X159" t="s">
        <v>43</v>
      </c>
      <c r="Y159" t="s">
        <v>42</v>
      </c>
      <c r="Z159" t="s">
        <v>43</v>
      </c>
      <c r="AA159" t="s">
        <v>43</v>
      </c>
      <c r="AB159" t="s">
        <v>43</v>
      </c>
      <c r="AC159" t="s">
        <v>43</v>
      </c>
      <c r="AD159" t="s">
        <v>59</v>
      </c>
      <c r="AE159" t="s">
        <v>47</v>
      </c>
      <c r="AF159" t="s">
        <v>54</v>
      </c>
      <c r="AG159" t="s">
        <v>54</v>
      </c>
      <c r="AI159">
        <v>0</v>
      </c>
      <c r="AJ159" t="s">
        <v>82</v>
      </c>
      <c r="AK159" t="s">
        <v>49</v>
      </c>
    </row>
    <row r="160" spans="1:37" x14ac:dyDescent="0.3">
      <c r="A160">
        <v>159</v>
      </c>
      <c r="B160">
        <v>163</v>
      </c>
      <c r="C160" t="s">
        <v>37</v>
      </c>
      <c r="G160" t="s">
        <v>138</v>
      </c>
      <c r="H160">
        <v>12306</v>
      </c>
      <c r="I160" t="s">
        <v>51</v>
      </c>
      <c r="J160" t="s">
        <v>40</v>
      </c>
      <c r="K160">
        <v>0</v>
      </c>
      <c r="L160" t="s">
        <v>41</v>
      </c>
      <c r="M160" t="s">
        <v>43</v>
      </c>
      <c r="N160" t="s">
        <v>43</v>
      </c>
      <c r="O160" t="s">
        <v>42</v>
      </c>
      <c r="P160" t="s">
        <v>43</v>
      </c>
      <c r="Q160" t="s">
        <v>42</v>
      </c>
      <c r="R160" t="s">
        <v>41</v>
      </c>
      <c r="S160" t="s">
        <v>43</v>
      </c>
      <c r="T160" t="s">
        <v>43</v>
      </c>
      <c r="U160" t="s">
        <v>56</v>
      </c>
      <c r="V160" t="b">
        <v>0</v>
      </c>
      <c r="W160" t="s">
        <v>65</v>
      </c>
      <c r="X160" t="s">
        <v>43</v>
      </c>
      <c r="Y160" t="s">
        <v>43</v>
      </c>
      <c r="Z160" t="s">
        <v>43</v>
      </c>
      <c r="AA160" t="s">
        <v>43</v>
      </c>
      <c r="AB160" t="s">
        <v>41</v>
      </c>
      <c r="AC160" t="s">
        <v>43</v>
      </c>
      <c r="AD160" t="s">
        <v>53</v>
      </c>
      <c r="AE160" t="s">
        <v>62</v>
      </c>
      <c r="AF160" t="s">
        <v>47</v>
      </c>
      <c r="AG160" t="s">
        <v>62</v>
      </c>
      <c r="AH160" t="s">
        <v>140</v>
      </c>
      <c r="AI160">
        <v>1</v>
      </c>
      <c r="AJ160" t="s">
        <v>82</v>
      </c>
      <c r="AK160" t="s">
        <v>49</v>
      </c>
    </row>
    <row r="161" spans="1:37" x14ac:dyDescent="0.3">
      <c r="A161">
        <v>160</v>
      </c>
      <c r="B161">
        <v>164</v>
      </c>
      <c r="C161" t="s">
        <v>37</v>
      </c>
      <c r="G161" t="s">
        <v>85</v>
      </c>
      <c r="H161">
        <v>12302</v>
      </c>
      <c r="I161" t="s">
        <v>51</v>
      </c>
      <c r="J161" t="s">
        <v>40</v>
      </c>
      <c r="K161">
        <v>1</v>
      </c>
      <c r="L161" t="s">
        <v>41</v>
      </c>
      <c r="M161" t="s">
        <v>43</v>
      </c>
      <c r="N161" t="s">
        <v>42</v>
      </c>
      <c r="O161" t="s">
        <v>42</v>
      </c>
      <c r="P161" t="s">
        <v>42</v>
      </c>
      <c r="Q161" t="s">
        <v>42</v>
      </c>
      <c r="R161" t="s">
        <v>43</v>
      </c>
      <c r="S161" t="s">
        <v>43</v>
      </c>
      <c r="T161" t="s">
        <v>43</v>
      </c>
      <c r="U161" t="s">
        <v>56</v>
      </c>
      <c r="V161" t="b">
        <v>1</v>
      </c>
      <c r="W161" t="s">
        <v>45</v>
      </c>
      <c r="X161" t="s">
        <v>41</v>
      </c>
      <c r="Y161" t="s">
        <v>42</v>
      </c>
      <c r="Z161" t="s">
        <v>43</v>
      </c>
      <c r="AA161" t="s">
        <v>41</v>
      </c>
      <c r="AB161" t="s">
        <v>43</v>
      </c>
      <c r="AC161" t="s">
        <v>42</v>
      </c>
      <c r="AD161" t="s">
        <v>59</v>
      </c>
      <c r="AE161" t="s">
        <v>47</v>
      </c>
      <c r="AF161" t="s">
        <v>47</v>
      </c>
      <c r="AG161" t="s">
        <v>47</v>
      </c>
      <c r="AI161">
        <v>0</v>
      </c>
      <c r="AJ161" t="s">
        <v>63</v>
      </c>
      <c r="AK161" t="s">
        <v>49</v>
      </c>
    </row>
    <row r="162" spans="1:37" x14ac:dyDescent="0.3">
      <c r="A162">
        <v>161</v>
      </c>
      <c r="B162">
        <v>165</v>
      </c>
      <c r="C162" t="s">
        <v>37</v>
      </c>
      <c r="G162" t="s">
        <v>138</v>
      </c>
      <c r="H162">
        <v>12306</v>
      </c>
      <c r="I162" t="s">
        <v>88</v>
      </c>
      <c r="J162" t="s">
        <v>64</v>
      </c>
      <c r="K162">
        <v>0</v>
      </c>
      <c r="L162" t="s">
        <v>43</v>
      </c>
      <c r="M162" t="s">
        <v>43</v>
      </c>
      <c r="N162" t="s">
        <v>41</v>
      </c>
      <c r="O162" t="s">
        <v>43</v>
      </c>
      <c r="P162" t="s">
        <v>43</v>
      </c>
      <c r="Q162" t="s">
        <v>42</v>
      </c>
      <c r="R162" t="s">
        <v>43</v>
      </c>
      <c r="S162" t="s">
        <v>43</v>
      </c>
      <c r="T162" t="s">
        <v>41</v>
      </c>
      <c r="U162" t="s">
        <v>56</v>
      </c>
      <c r="V162" t="b">
        <v>0</v>
      </c>
      <c r="W162" t="s">
        <v>45</v>
      </c>
      <c r="X162" t="s">
        <v>41</v>
      </c>
      <c r="Y162" t="s">
        <v>43</v>
      </c>
      <c r="Z162" t="s">
        <v>42</v>
      </c>
      <c r="AA162" t="s">
        <v>41</v>
      </c>
      <c r="AB162" t="s">
        <v>41</v>
      </c>
      <c r="AC162" t="s">
        <v>42</v>
      </c>
      <c r="AD162" t="s">
        <v>53</v>
      </c>
      <c r="AE162" t="s">
        <v>47</v>
      </c>
      <c r="AF162" t="s">
        <v>47</v>
      </c>
      <c r="AG162" t="s">
        <v>47</v>
      </c>
      <c r="AI162">
        <v>0</v>
      </c>
      <c r="AJ162" t="s">
        <v>82</v>
      </c>
      <c r="AK162" t="s">
        <v>49</v>
      </c>
    </row>
    <row r="163" spans="1:37" x14ac:dyDescent="0.3">
      <c r="A163">
        <v>162</v>
      </c>
      <c r="B163">
        <v>166</v>
      </c>
      <c r="C163" t="s">
        <v>37</v>
      </c>
      <c r="G163" t="s">
        <v>138</v>
      </c>
      <c r="H163">
        <v>12309</v>
      </c>
      <c r="I163" t="s">
        <v>51</v>
      </c>
      <c r="J163" t="s">
        <v>40</v>
      </c>
      <c r="K163">
        <v>1</v>
      </c>
      <c r="L163" t="s">
        <v>41</v>
      </c>
      <c r="M163" t="s">
        <v>43</v>
      </c>
      <c r="N163" t="s">
        <v>42</v>
      </c>
      <c r="O163" t="s">
        <v>42</v>
      </c>
      <c r="P163" t="s">
        <v>43</v>
      </c>
      <c r="Q163" t="s">
        <v>42</v>
      </c>
      <c r="R163" t="s">
        <v>42</v>
      </c>
      <c r="S163" t="s">
        <v>42</v>
      </c>
      <c r="T163" t="s">
        <v>43</v>
      </c>
      <c r="U163" t="s">
        <v>56</v>
      </c>
      <c r="V163" t="b">
        <v>1</v>
      </c>
      <c r="W163" t="s">
        <v>45</v>
      </c>
      <c r="X163" t="s">
        <v>41</v>
      </c>
      <c r="Y163" t="s">
        <v>43</v>
      </c>
      <c r="Z163" t="s">
        <v>41</v>
      </c>
      <c r="AA163" t="s">
        <v>41</v>
      </c>
      <c r="AB163" t="s">
        <v>41</v>
      </c>
      <c r="AC163" t="s">
        <v>41</v>
      </c>
      <c r="AD163" t="s">
        <v>59</v>
      </c>
      <c r="AE163" t="s">
        <v>54</v>
      </c>
      <c r="AF163" t="s">
        <v>54</v>
      </c>
      <c r="AG163" t="s">
        <v>54</v>
      </c>
      <c r="AI163">
        <v>0</v>
      </c>
      <c r="AJ163" t="s">
        <v>60</v>
      </c>
      <c r="AK163" t="s">
        <v>49</v>
      </c>
    </row>
    <row r="164" spans="1:37" x14ac:dyDescent="0.3">
      <c r="A164">
        <v>163</v>
      </c>
      <c r="B164">
        <v>167</v>
      </c>
      <c r="C164" t="s">
        <v>37</v>
      </c>
      <c r="G164" t="s">
        <v>50</v>
      </c>
      <c r="H164">
        <v>12306</v>
      </c>
      <c r="I164" t="s">
        <v>39</v>
      </c>
      <c r="J164" t="s">
        <v>40</v>
      </c>
      <c r="K164">
        <v>1</v>
      </c>
      <c r="L164" t="s">
        <v>41</v>
      </c>
      <c r="M164" t="s">
        <v>43</v>
      </c>
      <c r="N164" t="s">
        <v>42</v>
      </c>
      <c r="O164" t="s">
        <v>42</v>
      </c>
      <c r="P164" t="s">
        <v>42</v>
      </c>
      <c r="Q164" t="s">
        <v>42</v>
      </c>
      <c r="R164" t="s">
        <v>42</v>
      </c>
      <c r="S164" t="s">
        <v>43</v>
      </c>
      <c r="T164" t="s">
        <v>41</v>
      </c>
      <c r="U164" t="s">
        <v>56</v>
      </c>
      <c r="V164" t="b">
        <v>1</v>
      </c>
      <c r="W164" t="s">
        <v>45</v>
      </c>
      <c r="X164" t="s">
        <v>41</v>
      </c>
      <c r="Y164" t="s">
        <v>43</v>
      </c>
      <c r="Z164" t="s">
        <v>43</v>
      </c>
      <c r="AA164" t="s">
        <v>41</v>
      </c>
      <c r="AB164" t="s">
        <v>41</v>
      </c>
      <c r="AC164" t="s">
        <v>42</v>
      </c>
      <c r="AD164" t="s">
        <v>59</v>
      </c>
      <c r="AE164" t="s">
        <v>54</v>
      </c>
      <c r="AF164" t="s">
        <v>54</v>
      </c>
      <c r="AG164" t="s">
        <v>54</v>
      </c>
      <c r="AI164">
        <v>0</v>
      </c>
      <c r="AJ164" t="s">
        <v>82</v>
      </c>
      <c r="AK164" t="s">
        <v>49</v>
      </c>
    </row>
    <row r="165" spans="1:37" x14ac:dyDescent="0.3">
      <c r="A165">
        <v>164</v>
      </c>
      <c r="B165">
        <v>168</v>
      </c>
      <c r="C165" t="s">
        <v>37</v>
      </c>
      <c r="G165" t="s">
        <v>50</v>
      </c>
      <c r="H165">
        <v>12302</v>
      </c>
      <c r="I165" t="s">
        <v>51</v>
      </c>
      <c r="J165" t="s">
        <v>40</v>
      </c>
      <c r="K165">
        <v>0</v>
      </c>
      <c r="L165" t="s">
        <v>43</v>
      </c>
      <c r="M165" t="s">
        <v>43</v>
      </c>
      <c r="N165" t="s">
        <v>42</v>
      </c>
      <c r="O165" t="s">
        <v>42</v>
      </c>
      <c r="P165" t="s">
        <v>42</v>
      </c>
      <c r="Q165" t="s">
        <v>42</v>
      </c>
      <c r="R165" t="s">
        <v>42</v>
      </c>
      <c r="S165" t="s">
        <v>43</v>
      </c>
      <c r="T165" t="s">
        <v>42</v>
      </c>
      <c r="U165" t="s">
        <v>56</v>
      </c>
      <c r="V165" t="b">
        <v>0</v>
      </c>
      <c r="W165" t="s">
        <v>45</v>
      </c>
      <c r="X165" t="s">
        <v>43</v>
      </c>
      <c r="Y165" t="s">
        <v>42</v>
      </c>
      <c r="Z165" t="s">
        <v>42</v>
      </c>
      <c r="AA165" t="s">
        <v>43</v>
      </c>
      <c r="AB165" t="s">
        <v>43</v>
      </c>
      <c r="AC165" t="s">
        <v>42</v>
      </c>
      <c r="AD165" t="s">
        <v>46</v>
      </c>
      <c r="AE165" t="s">
        <v>62</v>
      </c>
      <c r="AF165" t="s">
        <v>62</v>
      </c>
      <c r="AG165" t="s">
        <v>62</v>
      </c>
      <c r="AI165">
        <v>0</v>
      </c>
      <c r="AJ165" t="s">
        <v>63</v>
      </c>
      <c r="AK165" t="s">
        <v>49</v>
      </c>
    </row>
    <row r="166" spans="1:37" x14ac:dyDescent="0.3">
      <c r="A166">
        <v>165</v>
      </c>
      <c r="B166">
        <v>169</v>
      </c>
      <c r="C166" t="s">
        <v>37</v>
      </c>
      <c r="G166" t="s">
        <v>85</v>
      </c>
      <c r="H166">
        <v>12309</v>
      </c>
      <c r="I166" t="s">
        <v>39</v>
      </c>
      <c r="J166" t="s">
        <v>40</v>
      </c>
      <c r="K166">
        <v>0</v>
      </c>
      <c r="L166" t="s">
        <v>43</v>
      </c>
      <c r="M166" t="s">
        <v>43</v>
      </c>
      <c r="N166" t="s">
        <v>42</v>
      </c>
      <c r="O166" t="s">
        <v>42</v>
      </c>
      <c r="P166" t="s">
        <v>43</v>
      </c>
      <c r="Q166" t="s">
        <v>42</v>
      </c>
      <c r="R166" t="s">
        <v>43</v>
      </c>
      <c r="S166" t="s">
        <v>43</v>
      </c>
      <c r="T166" t="s">
        <v>43</v>
      </c>
      <c r="U166" t="s">
        <v>52</v>
      </c>
      <c r="V166" t="b">
        <v>0</v>
      </c>
      <c r="W166" t="s">
        <v>45</v>
      </c>
      <c r="X166" t="s">
        <v>42</v>
      </c>
      <c r="Y166" t="s">
        <v>43</v>
      </c>
      <c r="Z166" t="s">
        <v>43</v>
      </c>
      <c r="AA166" t="s">
        <v>43</v>
      </c>
      <c r="AB166" t="s">
        <v>43</v>
      </c>
      <c r="AC166" t="s">
        <v>41</v>
      </c>
      <c r="AD166" t="s">
        <v>53</v>
      </c>
      <c r="AE166" t="s">
        <v>62</v>
      </c>
      <c r="AF166" t="s">
        <v>62</v>
      </c>
      <c r="AG166" t="s">
        <v>62</v>
      </c>
      <c r="AI166">
        <v>0</v>
      </c>
      <c r="AJ166" t="s">
        <v>60</v>
      </c>
      <c r="AK166" t="s">
        <v>49</v>
      </c>
    </row>
    <row r="167" spans="1:37" x14ac:dyDescent="0.3">
      <c r="A167">
        <v>166</v>
      </c>
      <c r="B167">
        <v>170</v>
      </c>
      <c r="C167" t="s">
        <v>37</v>
      </c>
      <c r="G167" t="s">
        <v>50</v>
      </c>
      <c r="H167">
        <v>12303</v>
      </c>
      <c r="I167" t="s">
        <v>88</v>
      </c>
      <c r="J167" t="s">
        <v>40</v>
      </c>
      <c r="K167">
        <v>0</v>
      </c>
      <c r="L167" t="s">
        <v>43</v>
      </c>
      <c r="M167" t="s">
        <v>43</v>
      </c>
      <c r="N167" t="s">
        <v>43</v>
      </c>
      <c r="O167" t="s">
        <v>42</v>
      </c>
      <c r="P167" t="s">
        <v>42</v>
      </c>
      <c r="Q167" t="s">
        <v>42</v>
      </c>
      <c r="R167" t="s">
        <v>42</v>
      </c>
      <c r="S167" t="s">
        <v>42</v>
      </c>
      <c r="T167" t="s">
        <v>42</v>
      </c>
      <c r="U167" t="s">
        <v>56</v>
      </c>
      <c r="V167" t="b">
        <v>0</v>
      </c>
      <c r="W167" t="s">
        <v>41</v>
      </c>
      <c r="X167" t="s">
        <v>43</v>
      </c>
      <c r="Y167" t="s">
        <v>43</v>
      </c>
      <c r="Z167" t="s">
        <v>43</v>
      </c>
      <c r="AA167" t="s">
        <v>43</v>
      </c>
      <c r="AB167" t="s">
        <v>41</v>
      </c>
      <c r="AC167" t="s">
        <v>41</v>
      </c>
      <c r="AD167" t="s">
        <v>77</v>
      </c>
      <c r="AE167" t="s">
        <v>62</v>
      </c>
      <c r="AF167" t="s">
        <v>47</v>
      </c>
      <c r="AG167" t="s">
        <v>62</v>
      </c>
      <c r="AH167" t="s">
        <v>141</v>
      </c>
      <c r="AI167">
        <v>1</v>
      </c>
      <c r="AJ167" t="s">
        <v>70</v>
      </c>
      <c r="AK167" t="s">
        <v>49</v>
      </c>
    </row>
    <row r="168" spans="1:37" x14ac:dyDescent="0.3">
      <c r="A168">
        <v>167</v>
      </c>
      <c r="B168">
        <v>171</v>
      </c>
      <c r="C168" t="s">
        <v>37</v>
      </c>
      <c r="G168" t="s">
        <v>85</v>
      </c>
      <c r="H168">
        <v>12306</v>
      </c>
      <c r="I168" t="s">
        <v>39</v>
      </c>
      <c r="J168" t="s">
        <v>40</v>
      </c>
      <c r="K168">
        <v>1</v>
      </c>
      <c r="L168" t="s">
        <v>43</v>
      </c>
      <c r="M168" t="s">
        <v>43</v>
      </c>
      <c r="N168" t="s">
        <v>43</v>
      </c>
      <c r="O168" t="s">
        <v>42</v>
      </c>
      <c r="P168" t="s">
        <v>42</v>
      </c>
      <c r="Q168" t="s">
        <v>42</v>
      </c>
      <c r="R168" t="s">
        <v>43</v>
      </c>
      <c r="S168" t="s">
        <v>42</v>
      </c>
      <c r="T168" t="s">
        <v>42</v>
      </c>
      <c r="U168" t="s">
        <v>56</v>
      </c>
      <c r="V168" t="b">
        <v>1</v>
      </c>
      <c r="W168" t="s">
        <v>45</v>
      </c>
      <c r="X168" t="s">
        <v>41</v>
      </c>
      <c r="Y168" t="s">
        <v>42</v>
      </c>
      <c r="Z168" t="s">
        <v>42</v>
      </c>
      <c r="AA168" t="s">
        <v>41</v>
      </c>
      <c r="AB168" t="s">
        <v>43</v>
      </c>
      <c r="AC168" t="s">
        <v>42</v>
      </c>
      <c r="AD168" t="s">
        <v>46</v>
      </c>
      <c r="AE168" t="s">
        <v>54</v>
      </c>
      <c r="AF168" t="s">
        <v>47</v>
      </c>
      <c r="AG168" t="s">
        <v>47</v>
      </c>
      <c r="AI168">
        <v>0</v>
      </c>
      <c r="AJ168" t="s">
        <v>82</v>
      </c>
      <c r="AK168" t="s">
        <v>57</v>
      </c>
    </row>
    <row r="169" spans="1:37" x14ac:dyDescent="0.3">
      <c r="A169">
        <v>168</v>
      </c>
      <c r="B169">
        <v>172</v>
      </c>
      <c r="C169" t="s">
        <v>37</v>
      </c>
      <c r="G169" t="s">
        <v>50</v>
      </c>
      <c r="H169">
        <v>12304</v>
      </c>
      <c r="I169" t="s">
        <v>39</v>
      </c>
      <c r="J169" t="s">
        <v>40</v>
      </c>
      <c r="K169">
        <v>0</v>
      </c>
      <c r="L169" t="s">
        <v>43</v>
      </c>
      <c r="M169" t="s">
        <v>43</v>
      </c>
      <c r="N169" t="s">
        <v>42</v>
      </c>
      <c r="O169" t="s">
        <v>42</v>
      </c>
      <c r="P169" t="s">
        <v>42</v>
      </c>
      <c r="Q169" t="s">
        <v>42</v>
      </c>
      <c r="R169" t="s">
        <v>42</v>
      </c>
      <c r="S169" t="s">
        <v>43</v>
      </c>
      <c r="T169" t="s">
        <v>43</v>
      </c>
      <c r="U169" t="s">
        <v>56</v>
      </c>
      <c r="V169" t="b">
        <v>0</v>
      </c>
      <c r="W169" t="s">
        <v>43</v>
      </c>
      <c r="X169" t="s">
        <v>43</v>
      </c>
      <c r="Y169" t="s">
        <v>43</v>
      </c>
      <c r="Z169" t="s">
        <v>43</v>
      </c>
      <c r="AA169" t="s">
        <v>43</v>
      </c>
      <c r="AB169" t="s">
        <v>43</v>
      </c>
      <c r="AC169" t="s">
        <v>43</v>
      </c>
      <c r="AD169" t="s">
        <v>77</v>
      </c>
      <c r="AE169" t="s">
        <v>62</v>
      </c>
      <c r="AF169" t="s">
        <v>62</v>
      </c>
      <c r="AG169" t="s">
        <v>79</v>
      </c>
      <c r="AH169" t="s">
        <v>142</v>
      </c>
      <c r="AI169">
        <v>1</v>
      </c>
      <c r="AJ169" t="s">
        <v>76</v>
      </c>
      <c r="AK169" t="s">
        <v>49</v>
      </c>
    </row>
    <row r="170" spans="1:37" x14ac:dyDescent="0.3">
      <c r="A170">
        <v>169</v>
      </c>
      <c r="B170">
        <v>173</v>
      </c>
      <c r="C170" t="s">
        <v>37</v>
      </c>
      <c r="G170" t="s">
        <v>50</v>
      </c>
      <c r="H170">
        <v>12304</v>
      </c>
      <c r="I170" t="s">
        <v>39</v>
      </c>
      <c r="J170" t="s">
        <v>40</v>
      </c>
      <c r="K170">
        <v>0</v>
      </c>
      <c r="L170" t="s">
        <v>43</v>
      </c>
      <c r="M170" t="s">
        <v>43</v>
      </c>
      <c r="N170" t="s">
        <v>42</v>
      </c>
      <c r="O170" t="s">
        <v>42</v>
      </c>
      <c r="P170" t="s">
        <v>42</v>
      </c>
      <c r="Q170" t="s">
        <v>42</v>
      </c>
      <c r="R170" t="s">
        <v>42</v>
      </c>
      <c r="S170" t="s">
        <v>43</v>
      </c>
      <c r="T170" t="s">
        <v>43</v>
      </c>
      <c r="U170" t="s">
        <v>56</v>
      </c>
      <c r="V170" t="b">
        <v>0</v>
      </c>
      <c r="W170" t="s">
        <v>65</v>
      </c>
      <c r="X170" t="s">
        <v>43</v>
      </c>
      <c r="Y170" t="s">
        <v>43</v>
      </c>
      <c r="Z170" t="s">
        <v>43</v>
      </c>
      <c r="AA170" t="s">
        <v>43</v>
      </c>
      <c r="AB170" t="s">
        <v>43</v>
      </c>
      <c r="AC170" t="s">
        <v>43</v>
      </c>
      <c r="AD170" t="s">
        <v>77</v>
      </c>
      <c r="AE170" t="s">
        <v>62</v>
      </c>
      <c r="AF170" t="s">
        <v>47</v>
      </c>
      <c r="AG170" t="s">
        <v>47</v>
      </c>
      <c r="AH170" t="s">
        <v>143</v>
      </c>
      <c r="AI170">
        <v>1</v>
      </c>
      <c r="AJ170" t="s">
        <v>76</v>
      </c>
      <c r="AK170" t="s">
        <v>49</v>
      </c>
    </row>
    <row r="171" spans="1:37" x14ac:dyDescent="0.3">
      <c r="A171">
        <v>170</v>
      </c>
      <c r="B171">
        <v>174</v>
      </c>
      <c r="C171" t="s">
        <v>37</v>
      </c>
      <c r="G171" t="s">
        <v>85</v>
      </c>
      <c r="H171">
        <v>12303</v>
      </c>
      <c r="I171" t="s">
        <v>51</v>
      </c>
      <c r="J171" t="s">
        <v>40</v>
      </c>
      <c r="K171">
        <v>1</v>
      </c>
      <c r="L171" t="s">
        <v>41</v>
      </c>
      <c r="M171" t="s">
        <v>43</v>
      </c>
      <c r="N171" t="s">
        <v>43</v>
      </c>
      <c r="O171" t="s">
        <v>42</v>
      </c>
      <c r="P171" t="s">
        <v>42</v>
      </c>
      <c r="Q171" t="s">
        <v>42</v>
      </c>
      <c r="R171" t="s">
        <v>43</v>
      </c>
      <c r="S171" t="s">
        <v>43</v>
      </c>
      <c r="T171" t="s">
        <v>43</v>
      </c>
      <c r="U171" t="s">
        <v>52</v>
      </c>
      <c r="V171" t="b">
        <v>1</v>
      </c>
      <c r="W171" t="s">
        <v>45</v>
      </c>
      <c r="X171" t="s">
        <v>41</v>
      </c>
      <c r="Y171" t="s">
        <v>42</v>
      </c>
      <c r="Z171" t="s">
        <v>42</v>
      </c>
      <c r="AA171" t="s">
        <v>41</v>
      </c>
      <c r="AB171" t="s">
        <v>41</v>
      </c>
      <c r="AC171" t="s">
        <v>42</v>
      </c>
      <c r="AD171" t="s">
        <v>46</v>
      </c>
      <c r="AE171" t="s">
        <v>62</v>
      </c>
      <c r="AF171" t="s">
        <v>62</v>
      </c>
      <c r="AG171" t="s">
        <v>47</v>
      </c>
      <c r="AI171">
        <v>0</v>
      </c>
      <c r="AJ171" t="s">
        <v>70</v>
      </c>
      <c r="AK171" t="s">
        <v>49</v>
      </c>
    </row>
    <row r="172" spans="1:37" x14ac:dyDescent="0.3">
      <c r="A172">
        <v>171</v>
      </c>
      <c r="B172">
        <v>175</v>
      </c>
      <c r="C172" t="s">
        <v>37</v>
      </c>
      <c r="G172" t="s">
        <v>85</v>
      </c>
      <c r="H172">
        <v>12304</v>
      </c>
      <c r="I172" t="s">
        <v>51</v>
      </c>
      <c r="J172" t="s">
        <v>40</v>
      </c>
      <c r="K172">
        <v>1</v>
      </c>
      <c r="L172" t="s">
        <v>41</v>
      </c>
      <c r="M172" t="s">
        <v>43</v>
      </c>
      <c r="N172" t="s">
        <v>41</v>
      </c>
      <c r="O172" t="s">
        <v>43</v>
      </c>
      <c r="P172" t="s">
        <v>43</v>
      </c>
      <c r="Q172" t="s">
        <v>42</v>
      </c>
      <c r="R172" t="s">
        <v>43</v>
      </c>
      <c r="S172" t="s">
        <v>43</v>
      </c>
      <c r="T172" t="s">
        <v>41</v>
      </c>
      <c r="U172" t="s">
        <v>56</v>
      </c>
      <c r="V172" t="b">
        <v>1</v>
      </c>
      <c r="W172" t="s">
        <v>45</v>
      </c>
      <c r="X172" t="s">
        <v>41</v>
      </c>
      <c r="Y172" t="s">
        <v>43</v>
      </c>
      <c r="Z172" t="s">
        <v>43</v>
      </c>
      <c r="AA172" t="s">
        <v>41</v>
      </c>
      <c r="AB172" t="s">
        <v>41</v>
      </c>
      <c r="AC172" t="s">
        <v>43</v>
      </c>
      <c r="AD172" t="s">
        <v>59</v>
      </c>
      <c r="AE172" t="s">
        <v>54</v>
      </c>
      <c r="AF172" t="s">
        <v>54</v>
      </c>
      <c r="AG172" t="s">
        <v>47</v>
      </c>
      <c r="AI172">
        <v>0</v>
      </c>
      <c r="AJ172" t="s">
        <v>76</v>
      </c>
      <c r="AK172" t="s">
        <v>49</v>
      </c>
    </row>
    <row r="173" spans="1:37" x14ac:dyDescent="0.3">
      <c r="A173">
        <v>172</v>
      </c>
      <c r="B173">
        <v>176</v>
      </c>
      <c r="C173" t="s">
        <v>37</v>
      </c>
      <c r="G173" t="s">
        <v>85</v>
      </c>
      <c r="H173">
        <v>12302</v>
      </c>
      <c r="I173" t="s">
        <v>51</v>
      </c>
      <c r="J173" t="s">
        <v>40</v>
      </c>
      <c r="K173">
        <v>0</v>
      </c>
      <c r="L173" t="s">
        <v>41</v>
      </c>
      <c r="M173" t="s">
        <v>41</v>
      </c>
      <c r="N173" t="s">
        <v>43</v>
      </c>
      <c r="O173" t="s">
        <v>42</v>
      </c>
      <c r="P173" t="s">
        <v>42</v>
      </c>
      <c r="Q173" t="s">
        <v>42</v>
      </c>
      <c r="R173" t="s">
        <v>41</v>
      </c>
      <c r="S173" t="s">
        <v>41</v>
      </c>
      <c r="T173" t="s">
        <v>41</v>
      </c>
      <c r="U173" t="s">
        <v>56</v>
      </c>
      <c r="V173" t="b">
        <v>1</v>
      </c>
      <c r="W173" t="s">
        <v>45</v>
      </c>
      <c r="X173" t="s">
        <v>41</v>
      </c>
      <c r="Y173" t="s">
        <v>43</v>
      </c>
      <c r="Z173" t="s">
        <v>43</v>
      </c>
      <c r="AA173" t="s">
        <v>41</v>
      </c>
      <c r="AB173" t="s">
        <v>43</v>
      </c>
      <c r="AC173" t="s">
        <v>43</v>
      </c>
      <c r="AD173" t="s">
        <v>59</v>
      </c>
      <c r="AE173" t="s">
        <v>54</v>
      </c>
      <c r="AF173" t="s">
        <v>54</v>
      </c>
      <c r="AG173" t="s">
        <v>54</v>
      </c>
      <c r="AI173">
        <v>0</v>
      </c>
      <c r="AJ173" t="s">
        <v>63</v>
      </c>
      <c r="AK173" t="s">
        <v>49</v>
      </c>
    </row>
    <row r="174" spans="1:37" x14ac:dyDescent="0.3">
      <c r="A174">
        <v>173</v>
      </c>
      <c r="B174">
        <v>177</v>
      </c>
      <c r="C174" t="s">
        <v>37</v>
      </c>
      <c r="G174" t="s">
        <v>138</v>
      </c>
      <c r="H174">
        <v>12053</v>
      </c>
      <c r="I174" t="s">
        <v>51</v>
      </c>
      <c r="J174" t="s">
        <v>40</v>
      </c>
      <c r="K174">
        <v>1</v>
      </c>
      <c r="L174" t="s">
        <v>41</v>
      </c>
      <c r="M174" t="s">
        <v>43</v>
      </c>
      <c r="N174" t="s">
        <v>43</v>
      </c>
      <c r="O174" t="s">
        <v>42</v>
      </c>
      <c r="P174" t="s">
        <v>43</v>
      </c>
      <c r="Q174" t="s">
        <v>42</v>
      </c>
      <c r="R174" t="s">
        <v>43</v>
      </c>
      <c r="S174" t="s">
        <v>42</v>
      </c>
      <c r="T174" t="s">
        <v>43</v>
      </c>
      <c r="U174" t="s">
        <v>101</v>
      </c>
      <c r="V174" t="b">
        <v>1</v>
      </c>
      <c r="W174" t="s">
        <v>45</v>
      </c>
      <c r="X174" t="s">
        <v>41</v>
      </c>
      <c r="Y174" t="s">
        <v>43</v>
      </c>
      <c r="Z174" t="s">
        <v>43</v>
      </c>
      <c r="AA174" t="s">
        <v>41</v>
      </c>
      <c r="AB174" t="s">
        <v>41</v>
      </c>
      <c r="AC174" t="s">
        <v>43</v>
      </c>
      <c r="AD174" t="s">
        <v>59</v>
      </c>
      <c r="AE174" t="s">
        <v>54</v>
      </c>
      <c r="AF174" t="s">
        <v>54</v>
      </c>
      <c r="AG174" t="s">
        <v>54</v>
      </c>
      <c r="AI174">
        <v>0</v>
      </c>
      <c r="AJ174" t="s">
        <v>124</v>
      </c>
      <c r="AK174" t="s">
        <v>49</v>
      </c>
    </row>
    <row r="175" spans="1:37" x14ac:dyDescent="0.3">
      <c r="A175">
        <v>174</v>
      </c>
      <c r="B175">
        <v>178</v>
      </c>
      <c r="C175" t="s">
        <v>37</v>
      </c>
      <c r="G175" t="s">
        <v>85</v>
      </c>
      <c r="H175">
        <v>12302</v>
      </c>
      <c r="I175" t="s">
        <v>51</v>
      </c>
      <c r="J175" t="s">
        <v>40</v>
      </c>
      <c r="K175">
        <v>0</v>
      </c>
      <c r="L175" t="s">
        <v>41</v>
      </c>
      <c r="M175" t="s">
        <v>41</v>
      </c>
      <c r="N175" t="s">
        <v>43</v>
      </c>
      <c r="O175" t="s">
        <v>42</v>
      </c>
      <c r="P175" t="s">
        <v>42</v>
      </c>
      <c r="Q175" t="s">
        <v>42</v>
      </c>
      <c r="R175" t="s">
        <v>42</v>
      </c>
      <c r="S175" t="s">
        <v>41</v>
      </c>
      <c r="T175" t="s">
        <v>41</v>
      </c>
      <c r="U175" t="s">
        <v>52</v>
      </c>
      <c r="V175" t="b">
        <v>1</v>
      </c>
      <c r="W175" t="s">
        <v>45</v>
      </c>
      <c r="X175" t="s">
        <v>41</v>
      </c>
      <c r="Y175" t="s">
        <v>43</v>
      </c>
      <c r="Z175" t="s">
        <v>43</v>
      </c>
      <c r="AA175" t="s">
        <v>41</v>
      </c>
      <c r="AB175" t="s">
        <v>43</v>
      </c>
      <c r="AC175" t="s">
        <v>43</v>
      </c>
      <c r="AD175" t="s">
        <v>59</v>
      </c>
      <c r="AE175" t="s">
        <v>47</v>
      </c>
      <c r="AF175" t="s">
        <v>47</v>
      </c>
      <c r="AG175" t="s">
        <v>47</v>
      </c>
      <c r="AI175">
        <v>0</v>
      </c>
      <c r="AJ175" t="s">
        <v>63</v>
      </c>
      <c r="AK175" t="s">
        <v>49</v>
      </c>
    </row>
    <row r="176" spans="1:37" x14ac:dyDescent="0.3">
      <c r="A176">
        <v>175</v>
      </c>
      <c r="B176">
        <v>179</v>
      </c>
      <c r="C176" t="s">
        <v>37</v>
      </c>
      <c r="G176" t="s">
        <v>85</v>
      </c>
      <c r="H176">
        <v>12302</v>
      </c>
      <c r="I176" t="s">
        <v>51</v>
      </c>
      <c r="J176" t="s">
        <v>40</v>
      </c>
      <c r="K176">
        <v>0</v>
      </c>
      <c r="L176" t="s">
        <v>41</v>
      </c>
      <c r="M176" t="s">
        <v>43</v>
      </c>
      <c r="N176" t="s">
        <v>42</v>
      </c>
      <c r="O176" t="s">
        <v>42</v>
      </c>
      <c r="P176" t="s">
        <v>42</v>
      </c>
      <c r="Q176" t="s">
        <v>42</v>
      </c>
      <c r="R176" t="s">
        <v>43</v>
      </c>
      <c r="S176" t="s">
        <v>41</v>
      </c>
      <c r="T176" t="s">
        <v>41</v>
      </c>
      <c r="U176" t="s">
        <v>52</v>
      </c>
      <c r="V176" t="b">
        <v>1</v>
      </c>
      <c r="W176" t="s">
        <v>45</v>
      </c>
      <c r="X176" t="s">
        <v>43</v>
      </c>
      <c r="Y176" t="s">
        <v>42</v>
      </c>
      <c r="Z176" t="s">
        <v>42</v>
      </c>
      <c r="AA176" t="s">
        <v>41</v>
      </c>
      <c r="AB176" t="s">
        <v>41</v>
      </c>
      <c r="AC176" t="s">
        <v>43</v>
      </c>
      <c r="AD176" t="s">
        <v>59</v>
      </c>
      <c r="AE176" t="s">
        <v>54</v>
      </c>
      <c r="AF176" t="s">
        <v>54</v>
      </c>
      <c r="AG176" t="s">
        <v>54</v>
      </c>
      <c r="AI176">
        <v>0</v>
      </c>
      <c r="AJ176" t="s">
        <v>63</v>
      </c>
      <c r="AK176" t="s">
        <v>49</v>
      </c>
    </row>
    <row r="177" spans="1:37" x14ac:dyDescent="0.3">
      <c r="A177">
        <v>176</v>
      </c>
      <c r="B177">
        <v>180</v>
      </c>
      <c r="C177" t="s">
        <v>37</v>
      </c>
      <c r="G177" t="s">
        <v>138</v>
      </c>
      <c r="H177">
        <v>12303</v>
      </c>
      <c r="I177" t="s">
        <v>51</v>
      </c>
      <c r="J177" t="s">
        <v>64</v>
      </c>
      <c r="K177">
        <v>1</v>
      </c>
      <c r="L177" t="s">
        <v>41</v>
      </c>
      <c r="M177" t="s">
        <v>43</v>
      </c>
      <c r="N177" t="s">
        <v>42</v>
      </c>
      <c r="O177" t="s">
        <v>43</v>
      </c>
      <c r="P177" t="s">
        <v>43</v>
      </c>
      <c r="Q177" t="s">
        <v>42</v>
      </c>
      <c r="R177" t="s">
        <v>42</v>
      </c>
      <c r="S177" t="s">
        <v>43</v>
      </c>
      <c r="T177" t="s">
        <v>43</v>
      </c>
      <c r="U177" t="s">
        <v>56</v>
      </c>
      <c r="V177" t="b">
        <v>1</v>
      </c>
      <c r="W177" t="s">
        <v>45</v>
      </c>
      <c r="X177" t="s">
        <v>41</v>
      </c>
      <c r="Y177" t="s">
        <v>43</v>
      </c>
      <c r="Z177" t="s">
        <v>43</v>
      </c>
      <c r="AA177" t="s">
        <v>41</v>
      </c>
      <c r="AB177" t="s">
        <v>43</v>
      </c>
      <c r="AC177" t="s">
        <v>43</v>
      </c>
      <c r="AD177" t="s">
        <v>46</v>
      </c>
      <c r="AE177" t="s">
        <v>47</v>
      </c>
      <c r="AF177" t="s">
        <v>47</v>
      </c>
      <c r="AG177" t="s">
        <v>54</v>
      </c>
      <c r="AI177">
        <v>0</v>
      </c>
      <c r="AJ177" t="s">
        <v>70</v>
      </c>
      <c r="AK177" t="s">
        <v>49</v>
      </c>
    </row>
    <row r="178" spans="1:37" x14ac:dyDescent="0.3">
      <c r="A178">
        <v>177</v>
      </c>
      <c r="B178">
        <v>181</v>
      </c>
      <c r="C178" t="s">
        <v>37</v>
      </c>
      <c r="G178" t="s">
        <v>83</v>
      </c>
      <c r="H178">
        <v>12307</v>
      </c>
      <c r="I178" t="s">
        <v>39</v>
      </c>
      <c r="J178" t="s">
        <v>64</v>
      </c>
      <c r="K178">
        <v>0</v>
      </c>
      <c r="L178" t="s">
        <v>43</v>
      </c>
      <c r="M178" t="s">
        <v>43</v>
      </c>
      <c r="N178" t="s">
        <v>43</v>
      </c>
      <c r="O178" t="s">
        <v>42</v>
      </c>
      <c r="P178" t="s">
        <v>42</v>
      </c>
      <c r="Q178" t="s">
        <v>42</v>
      </c>
      <c r="R178" t="s">
        <v>43</v>
      </c>
      <c r="S178" t="s">
        <v>43</v>
      </c>
      <c r="T178" t="s">
        <v>42</v>
      </c>
      <c r="U178" t="s">
        <v>56</v>
      </c>
      <c r="V178" t="b">
        <v>0</v>
      </c>
      <c r="W178" t="s">
        <v>43</v>
      </c>
      <c r="X178" t="s">
        <v>43</v>
      </c>
      <c r="Y178" t="s">
        <v>43</v>
      </c>
      <c r="Z178" t="s">
        <v>43</v>
      </c>
      <c r="AA178" t="s">
        <v>43</v>
      </c>
      <c r="AB178" t="s">
        <v>43</v>
      </c>
      <c r="AC178" t="s">
        <v>43</v>
      </c>
      <c r="AD178" t="s">
        <v>46</v>
      </c>
      <c r="AE178" t="s">
        <v>62</v>
      </c>
      <c r="AF178" t="s">
        <v>47</v>
      </c>
      <c r="AG178" t="s">
        <v>62</v>
      </c>
      <c r="AI178">
        <v>0</v>
      </c>
      <c r="AJ178" t="s">
        <v>108</v>
      </c>
      <c r="AK178" t="s">
        <v>49</v>
      </c>
    </row>
    <row r="179" spans="1:37" x14ac:dyDescent="0.3">
      <c r="A179">
        <v>178</v>
      </c>
      <c r="B179">
        <v>182</v>
      </c>
      <c r="C179" t="s">
        <v>37</v>
      </c>
      <c r="G179" t="s">
        <v>50</v>
      </c>
      <c r="H179">
        <v>12303</v>
      </c>
      <c r="I179" t="s">
        <v>51</v>
      </c>
      <c r="J179" t="s">
        <v>64</v>
      </c>
      <c r="K179">
        <v>0</v>
      </c>
      <c r="L179" t="s">
        <v>43</v>
      </c>
      <c r="M179" t="s">
        <v>43</v>
      </c>
      <c r="N179" t="s">
        <v>42</v>
      </c>
      <c r="O179" t="s">
        <v>42</v>
      </c>
      <c r="P179" t="s">
        <v>43</v>
      </c>
      <c r="Q179" t="s">
        <v>42</v>
      </c>
      <c r="R179" t="s">
        <v>42</v>
      </c>
      <c r="S179" t="s">
        <v>43</v>
      </c>
      <c r="T179" t="s">
        <v>43</v>
      </c>
      <c r="U179" t="s">
        <v>52</v>
      </c>
      <c r="V179" t="b">
        <v>0</v>
      </c>
      <c r="W179" t="s">
        <v>65</v>
      </c>
      <c r="X179" t="s">
        <v>41</v>
      </c>
      <c r="Y179" t="s">
        <v>43</v>
      </c>
      <c r="Z179" t="s">
        <v>43</v>
      </c>
      <c r="AA179" t="s">
        <v>41</v>
      </c>
      <c r="AB179" t="s">
        <v>42</v>
      </c>
      <c r="AC179" t="s">
        <v>43</v>
      </c>
      <c r="AD179" t="s">
        <v>46</v>
      </c>
      <c r="AE179" t="s">
        <v>47</v>
      </c>
      <c r="AF179" t="s">
        <v>47</v>
      </c>
      <c r="AG179" t="s">
        <v>62</v>
      </c>
      <c r="AI179">
        <v>0</v>
      </c>
      <c r="AJ179" t="s">
        <v>70</v>
      </c>
      <c r="AK179" t="s">
        <v>49</v>
      </c>
    </row>
    <row r="180" spans="1:37" x14ac:dyDescent="0.3">
      <c r="A180">
        <v>179</v>
      </c>
      <c r="B180">
        <v>183</v>
      </c>
      <c r="C180" t="s">
        <v>37</v>
      </c>
      <c r="G180" t="s">
        <v>61</v>
      </c>
      <c r="H180">
        <v>12303</v>
      </c>
      <c r="I180" t="s">
        <v>39</v>
      </c>
      <c r="J180" t="s">
        <v>64</v>
      </c>
      <c r="K180">
        <v>0</v>
      </c>
      <c r="L180" t="s">
        <v>41</v>
      </c>
      <c r="M180" t="s">
        <v>41</v>
      </c>
      <c r="N180" t="s">
        <v>42</v>
      </c>
      <c r="O180" t="s">
        <v>42</v>
      </c>
      <c r="P180" t="s">
        <v>43</v>
      </c>
      <c r="Q180" t="s">
        <v>43</v>
      </c>
      <c r="R180" t="s">
        <v>43</v>
      </c>
      <c r="S180" t="s">
        <v>43</v>
      </c>
      <c r="T180" t="s">
        <v>43</v>
      </c>
      <c r="U180" t="s">
        <v>52</v>
      </c>
      <c r="V180" t="b">
        <v>0</v>
      </c>
      <c r="W180" t="s">
        <v>45</v>
      </c>
      <c r="X180" t="s">
        <v>41</v>
      </c>
      <c r="Y180" t="s">
        <v>43</v>
      </c>
      <c r="Z180" t="s">
        <v>43</v>
      </c>
      <c r="AA180" t="s">
        <v>41</v>
      </c>
      <c r="AB180" t="s">
        <v>43</v>
      </c>
      <c r="AC180" t="s">
        <v>43</v>
      </c>
      <c r="AD180" t="s">
        <v>46</v>
      </c>
      <c r="AE180" t="s">
        <v>47</v>
      </c>
      <c r="AF180" t="s">
        <v>47</v>
      </c>
      <c r="AG180" t="s">
        <v>47</v>
      </c>
      <c r="AI180">
        <v>0</v>
      </c>
      <c r="AJ180" t="s">
        <v>70</v>
      </c>
      <c r="AK180" t="s">
        <v>49</v>
      </c>
    </row>
    <row r="181" spans="1:37" x14ac:dyDescent="0.3">
      <c r="A181">
        <v>180</v>
      </c>
      <c r="B181">
        <v>184</v>
      </c>
      <c r="C181" t="s">
        <v>37</v>
      </c>
      <c r="G181" t="s">
        <v>58</v>
      </c>
      <c r="H181">
        <v>12306</v>
      </c>
      <c r="I181" t="s">
        <v>39</v>
      </c>
      <c r="J181" t="s">
        <v>71</v>
      </c>
      <c r="K181">
        <v>0</v>
      </c>
      <c r="L181" t="s">
        <v>41</v>
      </c>
      <c r="M181" t="s">
        <v>43</v>
      </c>
      <c r="N181" t="s">
        <v>43</v>
      </c>
      <c r="O181" t="s">
        <v>43</v>
      </c>
      <c r="P181" t="s">
        <v>43</v>
      </c>
      <c r="Q181" t="s">
        <v>43</v>
      </c>
      <c r="R181" t="s">
        <v>43</v>
      </c>
      <c r="S181" t="s">
        <v>43</v>
      </c>
      <c r="T181" t="s">
        <v>43</v>
      </c>
      <c r="U181" t="s">
        <v>56</v>
      </c>
      <c r="V181" t="b">
        <v>0</v>
      </c>
      <c r="W181" t="s">
        <v>45</v>
      </c>
      <c r="X181" t="s">
        <v>41</v>
      </c>
      <c r="Y181" t="s">
        <v>43</v>
      </c>
      <c r="Z181" t="s">
        <v>42</v>
      </c>
      <c r="AA181" t="s">
        <v>41</v>
      </c>
      <c r="AB181" t="s">
        <v>43</v>
      </c>
      <c r="AC181" t="s">
        <v>42</v>
      </c>
      <c r="AD181" t="s">
        <v>46</v>
      </c>
      <c r="AE181" t="s">
        <v>47</v>
      </c>
      <c r="AF181" t="s">
        <v>47</v>
      </c>
      <c r="AG181" t="s">
        <v>47</v>
      </c>
      <c r="AI181">
        <v>0</v>
      </c>
      <c r="AJ181" t="s">
        <v>82</v>
      </c>
      <c r="AK181" t="s">
        <v>57</v>
      </c>
    </row>
    <row r="182" spans="1:37" x14ac:dyDescent="0.3">
      <c r="A182">
        <v>181</v>
      </c>
      <c r="B182">
        <v>185</v>
      </c>
      <c r="C182" t="s">
        <v>37</v>
      </c>
      <c r="G182" t="s">
        <v>50</v>
      </c>
      <c r="H182">
        <v>12307</v>
      </c>
      <c r="I182" t="s">
        <v>88</v>
      </c>
      <c r="J182" t="s">
        <v>40</v>
      </c>
      <c r="K182">
        <v>0</v>
      </c>
      <c r="L182" t="s">
        <v>43</v>
      </c>
      <c r="M182" t="s">
        <v>43</v>
      </c>
      <c r="N182" t="s">
        <v>42</v>
      </c>
      <c r="O182" t="s">
        <v>42</v>
      </c>
      <c r="P182" t="s">
        <v>43</v>
      </c>
      <c r="Q182" t="s">
        <v>43</v>
      </c>
      <c r="R182" t="s">
        <v>43</v>
      </c>
      <c r="S182" t="s">
        <v>43</v>
      </c>
      <c r="T182" t="s">
        <v>43</v>
      </c>
      <c r="U182" t="s">
        <v>56</v>
      </c>
      <c r="V182" t="b">
        <v>0</v>
      </c>
      <c r="W182" t="s">
        <v>65</v>
      </c>
      <c r="X182" t="s">
        <v>41</v>
      </c>
      <c r="Y182" t="s">
        <v>41</v>
      </c>
      <c r="Z182" t="s">
        <v>41</v>
      </c>
      <c r="AA182" t="s">
        <v>41</v>
      </c>
      <c r="AB182" t="s">
        <v>41</v>
      </c>
      <c r="AC182" t="s">
        <v>41</v>
      </c>
      <c r="AD182" t="s">
        <v>53</v>
      </c>
      <c r="AE182" t="s">
        <v>47</v>
      </c>
      <c r="AF182" t="s">
        <v>47</v>
      </c>
      <c r="AG182" t="s">
        <v>47</v>
      </c>
      <c r="AI182">
        <v>0</v>
      </c>
      <c r="AJ182" t="s">
        <v>108</v>
      </c>
      <c r="AK182" t="s">
        <v>57</v>
      </c>
    </row>
    <row r="183" spans="1:37" x14ac:dyDescent="0.3">
      <c r="A183">
        <v>182</v>
      </c>
      <c r="B183">
        <v>186</v>
      </c>
      <c r="C183" t="s">
        <v>37</v>
      </c>
      <c r="G183" t="s">
        <v>38</v>
      </c>
      <c r="H183">
        <v>12307</v>
      </c>
      <c r="I183" t="s">
        <v>88</v>
      </c>
      <c r="J183" t="s">
        <v>40</v>
      </c>
      <c r="K183">
        <v>0</v>
      </c>
      <c r="L183" t="s">
        <v>43</v>
      </c>
      <c r="M183" t="s">
        <v>41</v>
      </c>
      <c r="N183" t="s">
        <v>42</v>
      </c>
      <c r="O183" t="s">
        <v>42</v>
      </c>
      <c r="P183" t="s">
        <v>42</v>
      </c>
      <c r="Q183" t="s">
        <v>41</v>
      </c>
      <c r="R183" t="s">
        <v>43</v>
      </c>
      <c r="S183" t="s">
        <v>41</v>
      </c>
      <c r="T183" t="s">
        <v>41</v>
      </c>
      <c r="U183" t="s">
        <v>56</v>
      </c>
      <c r="V183" t="b">
        <v>0</v>
      </c>
      <c r="W183" t="s">
        <v>43</v>
      </c>
      <c r="X183" t="s">
        <v>41</v>
      </c>
      <c r="Y183" t="s">
        <v>41</v>
      </c>
      <c r="Z183" t="s">
        <v>41</v>
      </c>
      <c r="AA183" t="s">
        <v>43</v>
      </c>
      <c r="AB183" t="s">
        <v>43</v>
      </c>
      <c r="AC183" t="s">
        <v>43</v>
      </c>
      <c r="AD183" t="s">
        <v>53</v>
      </c>
      <c r="AE183" t="s">
        <v>47</v>
      </c>
      <c r="AF183" t="s">
        <v>47</v>
      </c>
      <c r="AG183" t="s">
        <v>47</v>
      </c>
      <c r="AI183">
        <v>0</v>
      </c>
      <c r="AJ183" t="s">
        <v>108</v>
      </c>
      <c r="AK183" t="s">
        <v>57</v>
      </c>
    </row>
    <row r="184" spans="1:37" x14ac:dyDescent="0.3">
      <c r="A184">
        <v>183</v>
      </c>
      <c r="B184">
        <v>187</v>
      </c>
      <c r="C184" t="s">
        <v>37</v>
      </c>
      <c r="G184" t="s">
        <v>85</v>
      </c>
      <c r="H184">
        <v>12307</v>
      </c>
      <c r="I184" t="s">
        <v>88</v>
      </c>
      <c r="J184" t="s">
        <v>40</v>
      </c>
      <c r="K184">
        <v>0</v>
      </c>
      <c r="L184" t="s">
        <v>43</v>
      </c>
      <c r="M184" t="s">
        <v>43</v>
      </c>
      <c r="N184" t="s">
        <v>42</v>
      </c>
      <c r="O184" t="s">
        <v>43</v>
      </c>
      <c r="P184" t="s">
        <v>43</v>
      </c>
      <c r="Q184" t="s">
        <v>43</v>
      </c>
      <c r="R184" t="s">
        <v>43</v>
      </c>
      <c r="S184" t="s">
        <v>43</v>
      </c>
      <c r="T184" t="s">
        <v>43</v>
      </c>
      <c r="U184" t="s">
        <v>56</v>
      </c>
      <c r="V184" t="b">
        <v>0</v>
      </c>
      <c r="W184" t="s">
        <v>65</v>
      </c>
      <c r="X184" t="s">
        <v>43</v>
      </c>
      <c r="Y184" t="s">
        <v>43</v>
      </c>
      <c r="Z184" t="s">
        <v>43</v>
      </c>
      <c r="AA184" t="s">
        <v>43</v>
      </c>
      <c r="AB184" t="s">
        <v>43</v>
      </c>
      <c r="AC184" t="s">
        <v>43</v>
      </c>
      <c r="AD184" t="s">
        <v>77</v>
      </c>
      <c r="AE184" t="s">
        <v>54</v>
      </c>
      <c r="AF184" t="s">
        <v>54</v>
      </c>
      <c r="AG184" t="s">
        <v>79</v>
      </c>
      <c r="AI184">
        <v>0</v>
      </c>
      <c r="AJ184" t="s">
        <v>108</v>
      </c>
      <c r="AK184" t="s">
        <v>49</v>
      </c>
    </row>
    <row r="185" spans="1:37" x14ac:dyDescent="0.3">
      <c r="A185">
        <v>184</v>
      </c>
      <c r="B185">
        <v>188</v>
      </c>
      <c r="C185" t="s">
        <v>37</v>
      </c>
      <c r="G185" t="s">
        <v>61</v>
      </c>
      <c r="H185">
        <v>12306</v>
      </c>
      <c r="I185" t="s">
        <v>39</v>
      </c>
      <c r="J185" t="s">
        <v>144</v>
      </c>
      <c r="K185">
        <v>1</v>
      </c>
      <c r="L185" t="s">
        <v>41</v>
      </c>
      <c r="M185" t="s">
        <v>41</v>
      </c>
      <c r="N185" t="s">
        <v>41</v>
      </c>
      <c r="O185" t="s">
        <v>42</v>
      </c>
      <c r="P185" t="s">
        <v>43</v>
      </c>
      <c r="Q185" t="s">
        <v>42</v>
      </c>
      <c r="R185" t="s">
        <v>41</v>
      </c>
      <c r="S185" t="s">
        <v>41</v>
      </c>
      <c r="T185" t="s">
        <v>41</v>
      </c>
      <c r="U185" t="s">
        <v>56</v>
      </c>
      <c r="V185" t="b">
        <v>0</v>
      </c>
      <c r="W185" t="s">
        <v>45</v>
      </c>
      <c r="X185" t="s">
        <v>41</v>
      </c>
      <c r="Y185" t="s">
        <v>41</v>
      </c>
      <c r="Z185" t="s">
        <v>43</v>
      </c>
      <c r="AA185" t="s">
        <v>41</v>
      </c>
      <c r="AB185" t="s">
        <v>41</v>
      </c>
      <c r="AC185" t="s">
        <v>43</v>
      </c>
      <c r="AD185" t="s">
        <v>46</v>
      </c>
      <c r="AE185" t="s">
        <v>54</v>
      </c>
      <c r="AF185" t="s">
        <v>54</v>
      </c>
      <c r="AG185" t="s">
        <v>54</v>
      </c>
      <c r="AI185">
        <v>0</v>
      </c>
      <c r="AJ185" t="s">
        <v>82</v>
      </c>
      <c r="AK185" t="s">
        <v>49</v>
      </c>
    </row>
    <row r="186" spans="1:37" x14ac:dyDescent="0.3">
      <c r="A186">
        <v>185</v>
      </c>
      <c r="B186">
        <v>189</v>
      </c>
      <c r="C186" t="s">
        <v>37</v>
      </c>
      <c r="G186" t="s">
        <v>138</v>
      </c>
      <c r="H186">
        <v>12309</v>
      </c>
      <c r="I186" t="s">
        <v>51</v>
      </c>
      <c r="J186" t="s">
        <v>40</v>
      </c>
      <c r="K186">
        <v>1</v>
      </c>
      <c r="L186" t="s">
        <v>43</v>
      </c>
      <c r="M186" t="s">
        <v>43</v>
      </c>
      <c r="N186" t="s">
        <v>42</v>
      </c>
      <c r="O186" t="s">
        <v>43</v>
      </c>
      <c r="P186" t="s">
        <v>43</v>
      </c>
      <c r="Q186" t="s">
        <v>42</v>
      </c>
      <c r="R186" t="s">
        <v>43</v>
      </c>
      <c r="S186" t="s">
        <v>42</v>
      </c>
      <c r="T186" t="s">
        <v>43</v>
      </c>
      <c r="U186" t="s">
        <v>56</v>
      </c>
      <c r="V186" t="b">
        <v>0</v>
      </c>
      <c r="W186" t="s">
        <v>43</v>
      </c>
      <c r="X186" t="s">
        <v>41</v>
      </c>
      <c r="Y186" t="s">
        <v>43</v>
      </c>
      <c r="Z186" t="s">
        <v>43</v>
      </c>
      <c r="AA186" t="s">
        <v>41</v>
      </c>
      <c r="AB186" t="s">
        <v>43</v>
      </c>
      <c r="AC186" t="s">
        <v>43</v>
      </c>
      <c r="AD186" t="s">
        <v>46</v>
      </c>
      <c r="AE186" t="s">
        <v>47</v>
      </c>
      <c r="AF186" t="s">
        <v>47</v>
      </c>
      <c r="AG186" t="s">
        <v>47</v>
      </c>
      <c r="AI186">
        <v>0</v>
      </c>
      <c r="AJ186" t="s">
        <v>60</v>
      </c>
      <c r="AK186" t="s">
        <v>49</v>
      </c>
    </row>
    <row r="187" spans="1:37" x14ac:dyDescent="0.3">
      <c r="A187">
        <v>186</v>
      </c>
      <c r="B187">
        <v>190</v>
      </c>
      <c r="C187" t="s">
        <v>37</v>
      </c>
      <c r="G187" t="s">
        <v>83</v>
      </c>
      <c r="H187">
        <v>12302</v>
      </c>
      <c r="I187" t="s">
        <v>51</v>
      </c>
      <c r="J187" t="s">
        <v>40</v>
      </c>
      <c r="K187">
        <v>1</v>
      </c>
      <c r="L187" t="s">
        <v>41</v>
      </c>
      <c r="M187" t="s">
        <v>41</v>
      </c>
      <c r="N187" t="s">
        <v>41</v>
      </c>
      <c r="O187" t="s">
        <v>42</v>
      </c>
      <c r="P187" t="s">
        <v>41</v>
      </c>
      <c r="Q187" t="s">
        <v>42</v>
      </c>
      <c r="R187" t="s">
        <v>42</v>
      </c>
      <c r="S187" t="s">
        <v>42</v>
      </c>
      <c r="T187" t="s">
        <v>42</v>
      </c>
      <c r="U187" t="s">
        <v>56</v>
      </c>
      <c r="V187" t="b">
        <v>0</v>
      </c>
      <c r="W187" t="s">
        <v>45</v>
      </c>
      <c r="X187" t="s">
        <v>43</v>
      </c>
      <c r="Y187" t="s">
        <v>41</v>
      </c>
      <c r="Z187" t="s">
        <v>43</v>
      </c>
      <c r="AA187" t="s">
        <v>43</v>
      </c>
      <c r="AB187" t="s">
        <v>41</v>
      </c>
      <c r="AC187" t="s">
        <v>43</v>
      </c>
      <c r="AD187" t="s">
        <v>46</v>
      </c>
      <c r="AE187" t="s">
        <v>47</v>
      </c>
      <c r="AF187" t="s">
        <v>47</v>
      </c>
      <c r="AG187" t="s">
        <v>47</v>
      </c>
      <c r="AI187">
        <v>0</v>
      </c>
      <c r="AJ187" t="s">
        <v>63</v>
      </c>
      <c r="AK187" t="s">
        <v>57</v>
      </c>
    </row>
    <row r="188" spans="1:37" x14ac:dyDescent="0.3">
      <c r="A188">
        <v>187</v>
      </c>
      <c r="B188">
        <v>191</v>
      </c>
      <c r="C188" t="s">
        <v>37</v>
      </c>
      <c r="G188" t="s">
        <v>85</v>
      </c>
      <c r="H188">
        <v>12303</v>
      </c>
      <c r="I188" t="s">
        <v>39</v>
      </c>
      <c r="J188" t="s">
        <v>40</v>
      </c>
      <c r="K188">
        <v>0</v>
      </c>
      <c r="L188" t="s">
        <v>41</v>
      </c>
      <c r="M188" t="s">
        <v>42</v>
      </c>
      <c r="N188" t="s">
        <v>42</v>
      </c>
      <c r="O188" t="s">
        <v>42</v>
      </c>
      <c r="P188" t="s">
        <v>42</v>
      </c>
      <c r="Q188" t="s">
        <v>42</v>
      </c>
      <c r="R188" t="s">
        <v>43</v>
      </c>
      <c r="S188" t="s">
        <v>42</v>
      </c>
      <c r="T188" t="s">
        <v>41</v>
      </c>
      <c r="U188" t="s">
        <v>52</v>
      </c>
      <c r="V188" t="b">
        <v>0</v>
      </c>
      <c r="W188" t="s">
        <v>45</v>
      </c>
      <c r="X188" t="s">
        <v>41</v>
      </c>
      <c r="Y188" t="s">
        <v>41</v>
      </c>
      <c r="Z188" t="s">
        <v>41</v>
      </c>
      <c r="AA188" t="s">
        <v>41</v>
      </c>
      <c r="AB188" t="s">
        <v>41</v>
      </c>
      <c r="AC188" t="s">
        <v>41</v>
      </c>
      <c r="AD188" t="s">
        <v>77</v>
      </c>
      <c r="AE188" t="s">
        <v>54</v>
      </c>
      <c r="AF188" t="s">
        <v>62</v>
      </c>
      <c r="AG188" t="s">
        <v>62</v>
      </c>
      <c r="AH188" t="s">
        <v>145</v>
      </c>
      <c r="AI188">
        <v>1</v>
      </c>
      <c r="AJ188" t="s">
        <v>70</v>
      </c>
      <c r="AK188" t="s">
        <v>49</v>
      </c>
    </row>
    <row r="189" spans="1:37" x14ac:dyDescent="0.3">
      <c r="A189">
        <v>188</v>
      </c>
      <c r="B189">
        <v>192</v>
      </c>
      <c r="C189" t="s">
        <v>37</v>
      </c>
      <c r="G189" t="s">
        <v>50</v>
      </c>
      <c r="H189">
        <v>12304</v>
      </c>
      <c r="I189" t="s">
        <v>51</v>
      </c>
      <c r="J189" t="s">
        <v>40</v>
      </c>
      <c r="K189">
        <v>0</v>
      </c>
      <c r="L189" t="s">
        <v>41</v>
      </c>
      <c r="M189" t="s">
        <v>43</v>
      </c>
      <c r="N189" t="s">
        <v>43</v>
      </c>
      <c r="O189" t="s">
        <v>43</v>
      </c>
      <c r="P189" t="s">
        <v>43</v>
      </c>
      <c r="Q189" t="s">
        <v>42</v>
      </c>
      <c r="R189" t="s">
        <v>42</v>
      </c>
      <c r="S189" t="s">
        <v>43</v>
      </c>
      <c r="T189" t="s">
        <v>43</v>
      </c>
      <c r="U189" t="s">
        <v>56</v>
      </c>
      <c r="V189" t="b">
        <v>0</v>
      </c>
      <c r="W189" t="s">
        <v>65</v>
      </c>
      <c r="X189" t="s">
        <v>41</v>
      </c>
      <c r="Y189" t="s">
        <v>43</v>
      </c>
      <c r="Z189" t="s">
        <v>42</v>
      </c>
      <c r="AA189" t="s">
        <v>41</v>
      </c>
      <c r="AB189" t="s">
        <v>43</v>
      </c>
      <c r="AC189" t="s">
        <v>43</v>
      </c>
      <c r="AD189" t="s">
        <v>46</v>
      </c>
      <c r="AE189" t="s">
        <v>62</v>
      </c>
      <c r="AF189" t="s">
        <v>47</v>
      </c>
      <c r="AG189" t="s">
        <v>62</v>
      </c>
      <c r="AI189">
        <v>0</v>
      </c>
      <c r="AJ189" t="s">
        <v>76</v>
      </c>
      <c r="AK189" t="s">
        <v>49</v>
      </c>
    </row>
    <row r="190" spans="1:37" x14ac:dyDescent="0.3">
      <c r="A190">
        <v>189</v>
      </c>
      <c r="B190">
        <v>193</v>
      </c>
      <c r="C190" t="s">
        <v>37</v>
      </c>
      <c r="G190" t="s">
        <v>83</v>
      </c>
      <c r="H190">
        <v>12304</v>
      </c>
      <c r="I190" t="s">
        <v>88</v>
      </c>
      <c r="J190" t="s">
        <v>64</v>
      </c>
      <c r="K190">
        <v>0</v>
      </c>
      <c r="L190" t="s">
        <v>41</v>
      </c>
      <c r="M190" t="s">
        <v>43</v>
      </c>
      <c r="N190" t="s">
        <v>42</v>
      </c>
      <c r="O190" t="s">
        <v>43</v>
      </c>
      <c r="P190" t="s">
        <v>43</v>
      </c>
      <c r="Q190" t="s">
        <v>43</v>
      </c>
      <c r="R190" t="s">
        <v>42</v>
      </c>
      <c r="S190" t="s">
        <v>42</v>
      </c>
      <c r="T190" t="s">
        <v>43</v>
      </c>
      <c r="U190" t="s">
        <v>72</v>
      </c>
      <c r="V190" t="b">
        <v>0</v>
      </c>
      <c r="W190" t="s">
        <v>45</v>
      </c>
      <c r="X190" t="s">
        <v>41</v>
      </c>
      <c r="Y190" t="s">
        <v>42</v>
      </c>
      <c r="Z190" t="s">
        <v>42</v>
      </c>
      <c r="AA190" t="s">
        <v>41</v>
      </c>
      <c r="AB190" t="s">
        <v>42</v>
      </c>
      <c r="AC190" t="s">
        <v>42</v>
      </c>
      <c r="AD190" t="s">
        <v>59</v>
      </c>
      <c r="AE190" t="s">
        <v>54</v>
      </c>
      <c r="AF190" t="s">
        <v>47</v>
      </c>
      <c r="AG190" t="s">
        <v>47</v>
      </c>
      <c r="AH190" t="s">
        <v>146</v>
      </c>
      <c r="AI190">
        <v>1</v>
      </c>
      <c r="AJ190" t="s">
        <v>76</v>
      </c>
      <c r="AK190" t="s">
        <v>49</v>
      </c>
    </row>
    <row r="191" spans="1:37" x14ac:dyDescent="0.3">
      <c r="A191">
        <v>190</v>
      </c>
      <c r="B191">
        <v>194</v>
      </c>
      <c r="C191" t="s">
        <v>37</v>
      </c>
      <c r="G191" t="s">
        <v>67</v>
      </c>
      <c r="H191">
        <v>12305</v>
      </c>
      <c r="I191" t="s">
        <v>39</v>
      </c>
      <c r="J191" t="s">
        <v>40</v>
      </c>
      <c r="K191">
        <v>1</v>
      </c>
      <c r="L191" t="s">
        <v>41</v>
      </c>
      <c r="M191" t="s">
        <v>43</v>
      </c>
      <c r="N191" t="s">
        <v>42</v>
      </c>
      <c r="O191" t="s">
        <v>43</v>
      </c>
      <c r="P191" t="s">
        <v>41</v>
      </c>
      <c r="Q191" t="s">
        <v>43</v>
      </c>
      <c r="R191" t="s">
        <v>43</v>
      </c>
      <c r="S191" t="s">
        <v>42</v>
      </c>
      <c r="T191" t="s">
        <v>42</v>
      </c>
      <c r="U191" t="s">
        <v>52</v>
      </c>
      <c r="V191" t="b">
        <v>0</v>
      </c>
      <c r="W191" t="s">
        <v>43</v>
      </c>
      <c r="X191" t="s">
        <v>41</v>
      </c>
      <c r="Y191" t="s">
        <v>41</v>
      </c>
      <c r="Z191" t="s">
        <v>42</v>
      </c>
      <c r="AA191" t="s">
        <v>41</v>
      </c>
      <c r="AB191" t="s">
        <v>43</v>
      </c>
      <c r="AC191" t="s">
        <v>43</v>
      </c>
      <c r="AD191" t="s">
        <v>46</v>
      </c>
      <c r="AE191" t="s">
        <v>47</v>
      </c>
      <c r="AF191" t="s">
        <v>62</v>
      </c>
      <c r="AG191" t="s">
        <v>62</v>
      </c>
      <c r="AH191" t="s">
        <v>147</v>
      </c>
      <c r="AI191">
        <v>1</v>
      </c>
      <c r="AJ191" t="s">
        <v>48</v>
      </c>
      <c r="AK191" t="s">
        <v>57</v>
      </c>
    </row>
    <row r="192" spans="1:37" x14ac:dyDescent="0.3">
      <c r="A192">
        <v>191</v>
      </c>
      <c r="B192">
        <v>195</v>
      </c>
      <c r="C192" t="s">
        <v>37</v>
      </c>
      <c r="G192" t="s">
        <v>83</v>
      </c>
      <c r="H192">
        <v>12309</v>
      </c>
      <c r="I192" t="s">
        <v>51</v>
      </c>
      <c r="J192" t="s">
        <v>40</v>
      </c>
      <c r="K192">
        <v>1</v>
      </c>
      <c r="L192" t="s">
        <v>41</v>
      </c>
      <c r="M192" t="s">
        <v>42</v>
      </c>
      <c r="N192" t="s">
        <v>42</v>
      </c>
      <c r="O192" t="s">
        <v>43</v>
      </c>
      <c r="P192" t="s">
        <v>42</v>
      </c>
      <c r="Q192" t="s">
        <v>42</v>
      </c>
      <c r="R192" t="s">
        <v>42</v>
      </c>
      <c r="S192" t="s">
        <v>42</v>
      </c>
      <c r="T192" t="s">
        <v>42</v>
      </c>
      <c r="U192" t="s">
        <v>56</v>
      </c>
      <c r="V192" t="b">
        <v>0</v>
      </c>
      <c r="W192" t="s">
        <v>45</v>
      </c>
      <c r="X192" t="s">
        <v>41</v>
      </c>
      <c r="Y192" t="s">
        <v>42</v>
      </c>
      <c r="Z192" t="s">
        <v>42</v>
      </c>
      <c r="AA192" t="s">
        <v>41</v>
      </c>
      <c r="AB192" t="s">
        <v>42</v>
      </c>
      <c r="AC192" t="s">
        <v>42</v>
      </c>
      <c r="AD192" t="s">
        <v>59</v>
      </c>
      <c r="AE192" t="s">
        <v>54</v>
      </c>
      <c r="AF192" t="s">
        <v>62</v>
      </c>
      <c r="AG192" t="s">
        <v>54</v>
      </c>
      <c r="AH192" t="s">
        <v>148</v>
      </c>
      <c r="AI192">
        <v>1</v>
      </c>
      <c r="AJ192" t="s">
        <v>60</v>
      </c>
      <c r="AK192" t="s">
        <v>49</v>
      </c>
    </row>
    <row r="193" spans="1:37" x14ac:dyDescent="0.3">
      <c r="A193">
        <v>192</v>
      </c>
      <c r="B193">
        <v>196</v>
      </c>
      <c r="C193" t="s">
        <v>37</v>
      </c>
      <c r="G193" t="s">
        <v>83</v>
      </c>
      <c r="H193">
        <v>12053</v>
      </c>
      <c r="I193" t="s">
        <v>51</v>
      </c>
      <c r="J193" t="s">
        <v>64</v>
      </c>
      <c r="K193">
        <v>1</v>
      </c>
      <c r="L193" t="s">
        <v>41</v>
      </c>
      <c r="M193" t="s">
        <v>43</v>
      </c>
      <c r="N193" t="s">
        <v>43</v>
      </c>
      <c r="O193" t="s">
        <v>42</v>
      </c>
      <c r="P193" t="s">
        <v>43</v>
      </c>
      <c r="Q193" t="s">
        <v>43</v>
      </c>
      <c r="R193" t="s">
        <v>43</v>
      </c>
      <c r="S193" t="s">
        <v>42</v>
      </c>
      <c r="T193" t="s">
        <v>43</v>
      </c>
      <c r="U193" t="s">
        <v>101</v>
      </c>
      <c r="V193" t="b">
        <v>1</v>
      </c>
      <c r="W193" t="s">
        <v>45</v>
      </c>
      <c r="X193" t="s">
        <v>41</v>
      </c>
      <c r="Y193" t="s">
        <v>41</v>
      </c>
      <c r="Z193" t="s">
        <v>41</v>
      </c>
      <c r="AA193" t="s">
        <v>43</v>
      </c>
      <c r="AB193" t="s">
        <v>41</v>
      </c>
      <c r="AC193" t="s">
        <v>41</v>
      </c>
      <c r="AD193" t="s">
        <v>46</v>
      </c>
      <c r="AE193" t="s">
        <v>54</v>
      </c>
      <c r="AF193" t="s">
        <v>54</v>
      </c>
      <c r="AG193" t="s">
        <v>54</v>
      </c>
      <c r="AI193">
        <v>0</v>
      </c>
      <c r="AJ193" t="s">
        <v>124</v>
      </c>
      <c r="AK193" t="s">
        <v>57</v>
      </c>
    </row>
    <row r="194" spans="1:37" x14ac:dyDescent="0.3">
      <c r="A194">
        <v>193</v>
      </c>
      <c r="B194">
        <v>197</v>
      </c>
      <c r="C194" t="s">
        <v>37</v>
      </c>
      <c r="G194" t="s">
        <v>85</v>
      </c>
      <c r="H194">
        <v>12306</v>
      </c>
      <c r="I194" t="s">
        <v>88</v>
      </c>
      <c r="J194" t="s">
        <v>40</v>
      </c>
      <c r="K194">
        <v>0</v>
      </c>
      <c r="L194" t="s">
        <v>43</v>
      </c>
      <c r="M194" t="s">
        <v>43</v>
      </c>
      <c r="N194" t="s">
        <v>43</v>
      </c>
      <c r="O194" t="s">
        <v>43</v>
      </c>
      <c r="P194" t="s">
        <v>43</v>
      </c>
      <c r="Q194" t="s">
        <v>43</v>
      </c>
      <c r="R194" t="s">
        <v>43</v>
      </c>
      <c r="S194" t="s">
        <v>41</v>
      </c>
      <c r="T194" t="s">
        <v>43</v>
      </c>
      <c r="U194" t="s">
        <v>56</v>
      </c>
      <c r="V194" t="b">
        <v>0</v>
      </c>
      <c r="W194" t="s">
        <v>65</v>
      </c>
      <c r="X194" t="s">
        <v>43</v>
      </c>
      <c r="Y194" t="s">
        <v>43</v>
      </c>
      <c r="Z194" t="s">
        <v>43</v>
      </c>
      <c r="AA194" t="s">
        <v>43</v>
      </c>
      <c r="AB194" t="s">
        <v>43</v>
      </c>
      <c r="AC194" t="s">
        <v>43</v>
      </c>
      <c r="AD194" t="s">
        <v>77</v>
      </c>
      <c r="AE194" t="s">
        <v>62</v>
      </c>
      <c r="AF194" t="s">
        <v>62</v>
      </c>
      <c r="AG194" t="s">
        <v>62</v>
      </c>
      <c r="AH194" t="s">
        <v>149</v>
      </c>
      <c r="AI194">
        <v>1</v>
      </c>
      <c r="AJ194" t="s">
        <v>82</v>
      </c>
      <c r="AK194" t="s">
        <v>49</v>
      </c>
    </row>
    <row r="195" spans="1:37" x14ac:dyDescent="0.3">
      <c r="A195">
        <v>194</v>
      </c>
      <c r="B195">
        <v>198</v>
      </c>
      <c r="C195" t="s">
        <v>37</v>
      </c>
      <c r="G195" t="s">
        <v>50</v>
      </c>
      <c r="H195">
        <v>12309</v>
      </c>
      <c r="I195" t="s">
        <v>39</v>
      </c>
      <c r="J195" t="s">
        <v>40</v>
      </c>
      <c r="K195">
        <v>0</v>
      </c>
      <c r="L195" t="s">
        <v>43</v>
      </c>
      <c r="M195" t="s">
        <v>43</v>
      </c>
      <c r="N195" t="s">
        <v>42</v>
      </c>
      <c r="O195" t="s">
        <v>43</v>
      </c>
      <c r="P195" t="s">
        <v>43</v>
      </c>
      <c r="Q195" t="s">
        <v>42</v>
      </c>
      <c r="R195" t="s">
        <v>42</v>
      </c>
      <c r="S195" t="s">
        <v>43</v>
      </c>
      <c r="T195" t="s">
        <v>43</v>
      </c>
      <c r="U195" t="s">
        <v>101</v>
      </c>
      <c r="V195" t="b">
        <v>0</v>
      </c>
      <c r="W195" t="s">
        <v>43</v>
      </c>
      <c r="X195" t="s">
        <v>42</v>
      </c>
      <c r="Y195" t="s">
        <v>43</v>
      </c>
      <c r="Z195" t="s">
        <v>43</v>
      </c>
      <c r="AA195" t="s">
        <v>43</v>
      </c>
      <c r="AB195" t="s">
        <v>43</v>
      </c>
      <c r="AC195" t="s">
        <v>43</v>
      </c>
      <c r="AD195" t="s">
        <v>53</v>
      </c>
      <c r="AE195" t="s">
        <v>79</v>
      </c>
      <c r="AF195" t="s">
        <v>62</v>
      </c>
      <c r="AG195" t="s">
        <v>62</v>
      </c>
      <c r="AI195">
        <v>0</v>
      </c>
      <c r="AJ195" t="s">
        <v>60</v>
      </c>
      <c r="AK195" t="s">
        <v>49</v>
      </c>
    </row>
    <row r="196" spans="1:37" x14ac:dyDescent="0.3">
      <c r="A196">
        <v>195</v>
      </c>
      <c r="B196">
        <v>199</v>
      </c>
      <c r="C196" t="s">
        <v>37</v>
      </c>
      <c r="G196" t="s">
        <v>58</v>
      </c>
      <c r="H196">
        <v>12303</v>
      </c>
      <c r="I196" t="s">
        <v>51</v>
      </c>
      <c r="J196" t="s">
        <v>40</v>
      </c>
      <c r="K196">
        <v>0</v>
      </c>
      <c r="L196" t="s">
        <v>43</v>
      </c>
      <c r="M196" t="s">
        <v>41</v>
      </c>
      <c r="N196" t="s">
        <v>43</v>
      </c>
      <c r="O196" t="s">
        <v>41</v>
      </c>
      <c r="P196" t="s">
        <v>41</v>
      </c>
      <c r="Q196" t="s">
        <v>41</v>
      </c>
      <c r="R196" t="s">
        <v>41</v>
      </c>
      <c r="S196" t="s">
        <v>41</v>
      </c>
      <c r="T196" t="s">
        <v>42</v>
      </c>
      <c r="U196" t="s">
        <v>56</v>
      </c>
      <c r="V196" t="b">
        <v>0</v>
      </c>
      <c r="W196" t="s">
        <v>73</v>
      </c>
      <c r="X196" t="s">
        <v>41</v>
      </c>
      <c r="Y196" t="s">
        <v>41</v>
      </c>
      <c r="Z196" t="s">
        <v>43</v>
      </c>
      <c r="AA196" t="s">
        <v>41</v>
      </c>
      <c r="AB196" t="s">
        <v>41</v>
      </c>
      <c r="AC196" t="s">
        <v>43</v>
      </c>
      <c r="AD196" t="s">
        <v>77</v>
      </c>
      <c r="AE196" t="s">
        <v>62</v>
      </c>
      <c r="AF196" t="s">
        <v>62</v>
      </c>
      <c r="AG196" t="s">
        <v>79</v>
      </c>
      <c r="AH196" t="s">
        <v>150</v>
      </c>
      <c r="AI196">
        <v>1</v>
      </c>
      <c r="AJ196" t="s">
        <v>70</v>
      </c>
      <c r="AK196" t="s">
        <v>49</v>
      </c>
    </row>
    <row r="197" spans="1:37" x14ac:dyDescent="0.3">
      <c r="A197">
        <v>196</v>
      </c>
      <c r="B197">
        <v>200</v>
      </c>
      <c r="C197" t="s">
        <v>37</v>
      </c>
      <c r="G197" t="s">
        <v>83</v>
      </c>
      <c r="H197">
        <v>12309</v>
      </c>
      <c r="I197" t="s">
        <v>39</v>
      </c>
      <c r="J197" t="s">
        <v>40</v>
      </c>
      <c r="K197">
        <v>1</v>
      </c>
      <c r="L197" t="s">
        <v>41</v>
      </c>
      <c r="M197" t="s">
        <v>41</v>
      </c>
      <c r="N197" t="s">
        <v>42</v>
      </c>
      <c r="O197" t="s">
        <v>42</v>
      </c>
      <c r="P197" t="s">
        <v>43</v>
      </c>
      <c r="Q197" t="s">
        <v>42</v>
      </c>
      <c r="R197" t="s">
        <v>43</v>
      </c>
      <c r="S197" t="s">
        <v>43</v>
      </c>
      <c r="T197" t="s">
        <v>43</v>
      </c>
      <c r="U197" t="s">
        <v>52</v>
      </c>
      <c r="V197" t="b">
        <v>0</v>
      </c>
      <c r="W197" t="s">
        <v>43</v>
      </c>
      <c r="X197" t="s">
        <v>41</v>
      </c>
      <c r="Y197" t="s">
        <v>43</v>
      </c>
      <c r="Z197" t="s">
        <v>42</v>
      </c>
      <c r="AA197" t="s">
        <v>41</v>
      </c>
      <c r="AB197" t="s">
        <v>43</v>
      </c>
      <c r="AC197" t="s">
        <v>42</v>
      </c>
      <c r="AD197" t="s">
        <v>46</v>
      </c>
      <c r="AE197" t="s">
        <v>62</v>
      </c>
      <c r="AF197" t="s">
        <v>62</v>
      </c>
      <c r="AG197" t="s">
        <v>62</v>
      </c>
      <c r="AI197">
        <v>0</v>
      </c>
      <c r="AJ197" t="s">
        <v>60</v>
      </c>
      <c r="AK197" t="s">
        <v>49</v>
      </c>
    </row>
    <row r="198" spans="1:37" x14ac:dyDescent="0.3">
      <c r="A198">
        <v>197</v>
      </c>
      <c r="B198">
        <v>201</v>
      </c>
      <c r="C198" t="s">
        <v>37</v>
      </c>
      <c r="G198" t="s">
        <v>85</v>
      </c>
      <c r="H198">
        <v>12302</v>
      </c>
      <c r="I198" t="s">
        <v>151</v>
      </c>
      <c r="J198" t="s">
        <v>40</v>
      </c>
      <c r="K198">
        <v>0</v>
      </c>
      <c r="L198" t="s">
        <v>41</v>
      </c>
      <c r="M198" t="s">
        <v>41</v>
      </c>
      <c r="N198" t="s">
        <v>42</v>
      </c>
      <c r="O198" t="s">
        <v>42</v>
      </c>
      <c r="P198" t="s">
        <v>42</v>
      </c>
      <c r="Q198" t="s">
        <v>42</v>
      </c>
      <c r="R198" t="s">
        <v>41</v>
      </c>
      <c r="S198" t="s">
        <v>41</v>
      </c>
      <c r="T198" t="s">
        <v>43</v>
      </c>
      <c r="U198" t="s">
        <v>56</v>
      </c>
      <c r="V198" t="b">
        <v>0</v>
      </c>
      <c r="W198" t="s">
        <v>41</v>
      </c>
      <c r="X198" t="s">
        <v>43</v>
      </c>
      <c r="Y198" t="s">
        <v>42</v>
      </c>
      <c r="Z198" t="s">
        <v>43</v>
      </c>
      <c r="AA198" t="s">
        <v>43</v>
      </c>
      <c r="AB198" t="s">
        <v>42</v>
      </c>
      <c r="AC198" t="s">
        <v>43</v>
      </c>
      <c r="AD198" t="s">
        <v>77</v>
      </c>
      <c r="AE198" t="s">
        <v>47</v>
      </c>
      <c r="AF198" t="s">
        <v>47</v>
      </c>
      <c r="AG198" t="s">
        <v>62</v>
      </c>
      <c r="AI198">
        <v>0</v>
      </c>
      <c r="AJ198" t="s">
        <v>63</v>
      </c>
      <c r="AK198" t="s">
        <v>49</v>
      </c>
    </row>
    <row r="199" spans="1:37" x14ac:dyDescent="0.3">
      <c r="A199">
        <v>198</v>
      </c>
      <c r="B199">
        <v>202</v>
      </c>
      <c r="C199" t="s">
        <v>37</v>
      </c>
      <c r="G199" t="s">
        <v>61</v>
      </c>
      <c r="H199">
        <v>12304</v>
      </c>
      <c r="I199" t="s">
        <v>51</v>
      </c>
      <c r="J199" t="s">
        <v>64</v>
      </c>
      <c r="K199">
        <v>1</v>
      </c>
      <c r="L199" t="s">
        <v>41</v>
      </c>
      <c r="M199" t="s">
        <v>43</v>
      </c>
      <c r="N199" t="s">
        <v>43</v>
      </c>
      <c r="O199" t="s">
        <v>43</v>
      </c>
      <c r="P199" t="s">
        <v>43</v>
      </c>
      <c r="Q199" t="s">
        <v>43</v>
      </c>
      <c r="R199" t="s">
        <v>41</v>
      </c>
      <c r="S199" t="s">
        <v>43</v>
      </c>
      <c r="T199" t="s">
        <v>42</v>
      </c>
      <c r="U199" t="s">
        <v>72</v>
      </c>
      <c r="V199" t="b">
        <v>0</v>
      </c>
      <c r="W199" t="s">
        <v>45</v>
      </c>
      <c r="X199" t="s">
        <v>41</v>
      </c>
      <c r="Y199" t="s">
        <v>43</v>
      </c>
      <c r="Z199" t="s">
        <v>43</v>
      </c>
      <c r="AA199" t="s">
        <v>41</v>
      </c>
      <c r="AB199" t="s">
        <v>43</v>
      </c>
      <c r="AC199" t="s">
        <v>43</v>
      </c>
      <c r="AD199" t="s">
        <v>53</v>
      </c>
      <c r="AE199" t="s">
        <v>62</v>
      </c>
      <c r="AF199" t="s">
        <v>62</v>
      </c>
      <c r="AG199" t="s">
        <v>62</v>
      </c>
      <c r="AI199">
        <v>0</v>
      </c>
      <c r="AJ199" t="s">
        <v>76</v>
      </c>
      <c r="AK199" t="s">
        <v>57</v>
      </c>
    </row>
    <row r="200" spans="1:37" x14ac:dyDescent="0.3">
      <c r="A200">
        <v>199</v>
      </c>
      <c r="B200">
        <v>203</v>
      </c>
      <c r="C200" t="s">
        <v>37</v>
      </c>
      <c r="G200" t="s">
        <v>61</v>
      </c>
      <c r="H200">
        <v>12307</v>
      </c>
      <c r="I200" t="s">
        <v>39</v>
      </c>
      <c r="J200" t="s">
        <v>64</v>
      </c>
      <c r="K200">
        <v>0</v>
      </c>
      <c r="L200" t="s">
        <v>41</v>
      </c>
      <c r="M200" t="s">
        <v>41</v>
      </c>
      <c r="N200" t="s">
        <v>42</v>
      </c>
      <c r="O200" t="s">
        <v>42</v>
      </c>
      <c r="P200" t="s">
        <v>42</v>
      </c>
      <c r="Q200" t="s">
        <v>42</v>
      </c>
      <c r="R200" t="s">
        <v>43</v>
      </c>
      <c r="S200" t="s">
        <v>41</v>
      </c>
      <c r="T200" t="s">
        <v>42</v>
      </c>
      <c r="U200" t="s">
        <v>56</v>
      </c>
      <c r="V200" t="b">
        <v>0</v>
      </c>
      <c r="W200" t="s">
        <v>43</v>
      </c>
      <c r="X200" t="s">
        <v>41</v>
      </c>
      <c r="Y200" t="s">
        <v>41</v>
      </c>
      <c r="Z200" t="s">
        <v>43</v>
      </c>
      <c r="AA200" t="s">
        <v>41</v>
      </c>
      <c r="AB200" t="s">
        <v>41</v>
      </c>
      <c r="AC200" t="s">
        <v>41</v>
      </c>
      <c r="AD200" t="s">
        <v>53</v>
      </c>
      <c r="AE200" t="s">
        <v>47</v>
      </c>
      <c r="AF200" t="s">
        <v>62</v>
      </c>
      <c r="AG200" t="s">
        <v>62</v>
      </c>
      <c r="AI200">
        <v>0</v>
      </c>
      <c r="AJ200" t="s">
        <v>108</v>
      </c>
      <c r="AK200" t="s">
        <v>84</v>
      </c>
    </row>
    <row r="201" spans="1:37" x14ac:dyDescent="0.3">
      <c r="A201">
        <v>200</v>
      </c>
      <c r="B201">
        <v>204</v>
      </c>
      <c r="C201" t="s">
        <v>37</v>
      </c>
      <c r="G201" t="s">
        <v>61</v>
      </c>
      <c r="H201">
        <v>12306</v>
      </c>
      <c r="I201" t="s">
        <v>51</v>
      </c>
      <c r="J201" t="s">
        <v>40</v>
      </c>
      <c r="K201">
        <v>1</v>
      </c>
      <c r="L201" t="s">
        <v>41</v>
      </c>
      <c r="M201" t="s">
        <v>42</v>
      </c>
      <c r="N201" t="s">
        <v>42</v>
      </c>
      <c r="O201" t="s">
        <v>43</v>
      </c>
      <c r="P201" t="s">
        <v>42</v>
      </c>
      <c r="Q201" t="s">
        <v>43</v>
      </c>
      <c r="R201" t="s">
        <v>42</v>
      </c>
      <c r="S201" t="s">
        <v>42</v>
      </c>
      <c r="T201" t="s">
        <v>42</v>
      </c>
      <c r="U201" t="s">
        <v>72</v>
      </c>
      <c r="V201" t="b">
        <v>1</v>
      </c>
      <c r="W201" t="s">
        <v>45</v>
      </c>
      <c r="X201" t="s">
        <v>41</v>
      </c>
      <c r="Y201" t="s">
        <v>42</v>
      </c>
      <c r="Z201" t="s">
        <v>43</v>
      </c>
      <c r="AA201" t="s">
        <v>43</v>
      </c>
      <c r="AB201" t="s">
        <v>41</v>
      </c>
      <c r="AC201" t="s">
        <v>43</v>
      </c>
      <c r="AD201" t="s">
        <v>46</v>
      </c>
      <c r="AE201" t="s">
        <v>47</v>
      </c>
      <c r="AF201" t="s">
        <v>54</v>
      </c>
      <c r="AG201" t="s">
        <v>54</v>
      </c>
      <c r="AI201">
        <v>0</v>
      </c>
      <c r="AJ201" t="s">
        <v>82</v>
      </c>
      <c r="AK201" t="s">
        <v>57</v>
      </c>
    </row>
    <row r="202" spans="1:37" x14ac:dyDescent="0.3">
      <c r="A202">
        <v>201</v>
      </c>
      <c r="B202">
        <v>205</v>
      </c>
      <c r="C202" t="s">
        <v>37</v>
      </c>
      <c r="G202" t="s">
        <v>50</v>
      </c>
      <c r="H202">
        <v>12306</v>
      </c>
      <c r="I202" t="s">
        <v>39</v>
      </c>
      <c r="J202" t="s">
        <v>40</v>
      </c>
      <c r="K202">
        <v>1</v>
      </c>
      <c r="L202" t="s">
        <v>41</v>
      </c>
      <c r="M202" t="s">
        <v>41</v>
      </c>
      <c r="N202" t="s">
        <v>42</v>
      </c>
      <c r="O202" t="s">
        <v>42</v>
      </c>
      <c r="P202" t="s">
        <v>42</v>
      </c>
      <c r="Q202" t="s">
        <v>42</v>
      </c>
      <c r="R202" t="s">
        <v>43</v>
      </c>
      <c r="S202" t="s">
        <v>41</v>
      </c>
      <c r="T202" t="s">
        <v>42</v>
      </c>
      <c r="U202" t="s">
        <v>56</v>
      </c>
      <c r="V202" t="b">
        <v>0</v>
      </c>
      <c r="W202" t="s">
        <v>43</v>
      </c>
      <c r="X202" t="s">
        <v>41</v>
      </c>
      <c r="Y202" t="s">
        <v>42</v>
      </c>
      <c r="Z202" t="s">
        <v>42</v>
      </c>
      <c r="AA202" t="s">
        <v>41</v>
      </c>
      <c r="AB202" t="s">
        <v>43</v>
      </c>
      <c r="AC202" t="s">
        <v>41</v>
      </c>
      <c r="AD202" t="s">
        <v>46</v>
      </c>
      <c r="AE202" t="s">
        <v>47</v>
      </c>
      <c r="AF202" t="s">
        <v>47</v>
      </c>
      <c r="AG202" t="s">
        <v>62</v>
      </c>
      <c r="AI202">
        <v>0</v>
      </c>
      <c r="AJ202" t="s">
        <v>82</v>
      </c>
      <c r="AK202" t="s">
        <v>49</v>
      </c>
    </row>
    <row r="203" spans="1:37" x14ac:dyDescent="0.3">
      <c r="A203">
        <v>202</v>
      </c>
      <c r="B203">
        <v>206</v>
      </c>
      <c r="C203" t="s">
        <v>37</v>
      </c>
      <c r="G203" t="s">
        <v>83</v>
      </c>
      <c r="H203">
        <v>12308</v>
      </c>
      <c r="I203" t="s">
        <v>121</v>
      </c>
      <c r="J203" t="s">
        <v>40</v>
      </c>
      <c r="K203">
        <v>0</v>
      </c>
      <c r="L203" t="s">
        <v>42</v>
      </c>
      <c r="M203" t="s">
        <v>41</v>
      </c>
      <c r="N203" t="s">
        <v>42</v>
      </c>
      <c r="O203" t="s">
        <v>42</v>
      </c>
      <c r="P203" t="s">
        <v>42</v>
      </c>
      <c r="Q203" t="s">
        <v>42</v>
      </c>
      <c r="R203" t="s">
        <v>41</v>
      </c>
      <c r="S203" t="s">
        <v>41</v>
      </c>
      <c r="T203" t="s">
        <v>43</v>
      </c>
      <c r="U203" t="s">
        <v>56</v>
      </c>
      <c r="V203" t="b">
        <v>0</v>
      </c>
      <c r="W203" t="s">
        <v>43</v>
      </c>
      <c r="X203" t="s">
        <v>43</v>
      </c>
      <c r="Y203" t="s">
        <v>42</v>
      </c>
      <c r="Z203" t="s">
        <v>41</v>
      </c>
      <c r="AA203" t="s">
        <v>43</v>
      </c>
      <c r="AB203" t="s">
        <v>42</v>
      </c>
      <c r="AC203" t="s">
        <v>41</v>
      </c>
      <c r="AD203" t="s">
        <v>53</v>
      </c>
      <c r="AE203" t="s">
        <v>47</v>
      </c>
      <c r="AF203" t="s">
        <v>47</v>
      </c>
      <c r="AG203" t="s">
        <v>62</v>
      </c>
      <c r="AH203" t="s">
        <v>152</v>
      </c>
      <c r="AI203">
        <v>1</v>
      </c>
      <c r="AJ203" t="s">
        <v>55</v>
      </c>
      <c r="AK203" t="s">
        <v>57</v>
      </c>
    </row>
    <row r="204" spans="1:37" x14ac:dyDescent="0.3">
      <c r="A204">
        <v>203</v>
      </c>
      <c r="B204">
        <v>207</v>
      </c>
      <c r="C204" t="s">
        <v>37</v>
      </c>
      <c r="G204" t="s">
        <v>61</v>
      </c>
      <c r="H204">
        <v>12305</v>
      </c>
      <c r="I204" t="s">
        <v>121</v>
      </c>
      <c r="J204" t="s">
        <v>40</v>
      </c>
      <c r="K204">
        <v>0</v>
      </c>
      <c r="L204" t="s">
        <v>41</v>
      </c>
      <c r="M204" t="s">
        <v>41</v>
      </c>
      <c r="N204" t="s">
        <v>43</v>
      </c>
      <c r="O204" t="s">
        <v>42</v>
      </c>
      <c r="P204" t="s">
        <v>43</v>
      </c>
      <c r="Q204" t="s">
        <v>42</v>
      </c>
      <c r="R204" t="s">
        <v>41</v>
      </c>
      <c r="S204" t="s">
        <v>43</v>
      </c>
      <c r="T204" t="s">
        <v>43</v>
      </c>
      <c r="U204" t="s">
        <v>56</v>
      </c>
      <c r="V204" t="b">
        <v>0</v>
      </c>
      <c r="W204" t="s">
        <v>65</v>
      </c>
      <c r="X204" t="s">
        <v>41</v>
      </c>
      <c r="Y204" t="s">
        <v>43</v>
      </c>
      <c r="Z204" t="s">
        <v>41</v>
      </c>
      <c r="AA204" t="s">
        <v>43</v>
      </c>
      <c r="AB204" t="s">
        <v>42</v>
      </c>
      <c r="AC204" t="s">
        <v>43</v>
      </c>
      <c r="AD204" t="s">
        <v>53</v>
      </c>
      <c r="AE204" t="s">
        <v>47</v>
      </c>
      <c r="AF204" t="s">
        <v>47</v>
      </c>
      <c r="AG204" t="s">
        <v>47</v>
      </c>
      <c r="AI204">
        <v>0</v>
      </c>
      <c r="AJ204" t="s">
        <v>48</v>
      </c>
      <c r="AK204" t="s">
        <v>49</v>
      </c>
    </row>
    <row r="205" spans="1:37" x14ac:dyDescent="0.3">
      <c r="A205">
        <v>204</v>
      </c>
      <c r="B205">
        <v>208</v>
      </c>
      <c r="C205" t="s">
        <v>37</v>
      </c>
      <c r="G205" t="s">
        <v>50</v>
      </c>
      <c r="H205">
        <v>12303</v>
      </c>
      <c r="I205" t="s">
        <v>51</v>
      </c>
      <c r="J205" t="s">
        <v>71</v>
      </c>
      <c r="K205">
        <v>1</v>
      </c>
      <c r="L205" t="s">
        <v>41</v>
      </c>
      <c r="M205" t="s">
        <v>42</v>
      </c>
      <c r="N205" t="s">
        <v>43</v>
      </c>
      <c r="O205" t="s">
        <v>42</v>
      </c>
      <c r="P205" t="s">
        <v>43</v>
      </c>
      <c r="Q205" t="s">
        <v>42</v>
      </c>
      <c r="R205" t="s">
        <v>43</v>
      </c>
      <c r="S205" t="s">
        <v>43</v>
      </c>
      <c r="T205" t="s">
        <v>41</v>
      </c>
      <c r="U205" t="s">
        <v>56</v>
      </c>
      <c r="V205" t="b">
        <v>0</v>
      </c>
      <c r="W205" t="s">
        <v>45</v>
      </c>
      <c r="X205" t="s">
        <v>41</v>
      </c>
      <c r="Y205" t="s">
        <v>41</v>
      </c>
      <c r="Z205" t="s">
        <v>41</v>
      </c>
      <c r="AA205" t="s">
        <v>41</v>
      </c>
      <c r="AB205" t="s">
        <v>41</v>
      </c>
      <c r="AC205" t="s">
        <v>41</v>
      </c>
      <c r="AD205" t="s">
        <v>59</v>
      </c>
      <c r="AE205" t="s">
        <v>62</v>
      </c>
      <c r="AF205" t="s">
        <v>62</v>
      </c>
      <c r="AG205" t="s">
        <v>47</v>
      </c>
      <c r="AI205">
        <v>0</v>
      </c>
      <c r="AJ205" t="s">
        <v>70</v>
      </c>
      <c r="AK205" t="s">
        <v>49</v>
      </c>
    </row>
    <row r="206" spans="1:37" x14ac:dyDescent="0.3">
      <c r="A206">
        <v>205</v>
      </c>
      <c r="B206">
        <v>209</v>
      </c>
      <c r="C206" t="s">
        <v>37</v>
      </c>
      <c r="G206" t="s">
        <v>38</v>
      </c>
      <c r="H206">
        <v>12307</v>
      </c>
      <c r="I206" t="s">
        <v>39</v>
      </c>
      <c r="J206" t="s">
        <v>64</v>
      </c>
      <c r="K206">
        <v>0</v>
      </c>
      <c r="L206" t="s">
        <v>43</v>
      </c>
      <c r="M206" t="s">
        <v>41</v>
      </c>
      <c r="N206" t="s">
        <v>42</v>
      </c>
      <c r="O206" t="s">
        <v>42</v>
      </c>
      <c r="P206" t="s">
        <v>42</v>
      </c>
      <c r="Q206" t="s">
        <v>42</v>
      </c>
      <c r="R206" t="s">
        <v>41</v>
      </c>
      <c r="S206" t="s">
        <v>41</v>
      </c>
      <c r="T206" t="s">
        <v>43</v>
      </c>
      <c r="U206" t="s">
        <v>56</v>
      </c>
      <c r="V206" t="b">
        <v>1</v>
      </c>
      <c r="W206" t="s">
        <v>45</v>
      </c>
      <c r="X206" t="s">
        <v>43</v>
      </c>
      <c r="Y206" t="s">
        <v>41</v>
      </c>
      <c r="Z206" t="s">
        <v>43</v>
      </c>
      <c r="AA206" t="s">
        <v>43</v>
      </c>
      <c r="AB206" t="s">
        <v>43</v>
      </c>
      <c r="AC206" t="s">
        <v>43</v>
      </c>
      <c r="AD206" t="s">
        <v>53</v>
      </c>
      <c r="AE206" t="s">
        <v>47</v>
      </c>
      <c r="AF206" t="s">
        <v>47</v>
      </c>
      <c r="AG206" t="s">
        <v>47</v>
      </c>
      <c r="AI206">
        <v>0</v>
      </c>
      <c r="AJ206" t="s">
        <v>108</v>
      </c>
      <c r="AK206" t="s">
        <v>49</v>
      </c>
    </row>
    <row r="207" spans="1:37" x14ac:dyDescent="0.3">
      <c r="A207">
        <v>206</v>
      </c>
      <c r="B207">
        <v>210</v>
      </c>
      <c r="C207" t="s">
        <v>37</v>
      </c>
      <c r="G207" t="s">
        <v>38</v>
      </c>
      <c r="H207">
        <v>12303</v>
      </c>
      <c r="I207" t="s">
        <v>88</v>
      </c>
      <c r="J207" t="s">
        <v>71</v>
      </c>
      <c r="K207">
        <v>0</v>
      </c>
      <c r="L207" t="s">
        <v>43</v>
      </c>
      <c r="M207" t="s">
        <v>43</v>
      </c>
      <c r="N207" t="s">
        <v>43</v>
      </c>
      <c r="O207" t="s">
        <v>42</v>
      </c>
      <c r="P207" t="s">
        <v>43</v>
      </c>
      <c r="Q207" t="s">
        <v>43</v>
      </c>
      <c r="R207" t="s">
        <v>43</v>
      </c>
      <c r="S207" t="s">
        <v>43</v>
      </c>
      <c r="T207" t="s">
        <v>43</v>
      </c>
      <c r="U207" t="s">
        <v>72</v>
      </c>
      <c r="V207" t="b">
        <v>0</v>
      </c>
      <c r="W207" t="s">
        <v>43</v>
      </c>
      <c r="X207" t="s">
        <v>43</v>
      </c>
      <c r="Y207" t="s">
        <v>43</v>
      </c>
      <c r="Z207" t="s">
        <v>43</v>
      </c>
      <c r="AA207" t="s">
        <v>43</v>
      </c>
      <c r="AB207" t="s">
        <v>43</v>
      </c>
      <c r="AC207" t="s">
        <v>43</v>
      </c>
      <c r="AD207" t="s">
        <v>53</v>
      </c>
      <c r="AE207" t="s">
        <v>47</v>
      </c>
      <c r="AF207" t="s">
        <v>47</v>
      </c>
      <c r="AG207" t="s">
        <v>62</v>
      </c>
      <c r="AI207">
        <v>0</v>
      </c>
      <c r="AJ207" t="s">
        <v>70</v>
      </c>
      <c r="AK207" t="s">
        <v>49</v>
      </c>
    </row>
    <row r="208" spans="1:37" x14ac:dyDescent="0.3">
      <c r="A208">
        <v>207</v>
      </c>
      <c r="B208">
        <v>211</v>
      </c>
      <c r="C208" t="s">
        <v>37</v>
      </c>
      <c r="G208" t="s">
        <v>61</v>
      </c>
      <c r="H208">
        <v>12303</v>
      </c>
      <c r="I208" t="s">
        <v>39</v>
      </c>
      <c r="J208" t="s">
        <v>64</v>
      </c>
      <c r="K208">
        <v>0</v>
      </c>
      <c r="L208" t="s">
        <v>41</v>
      </c>
      <c r="M208" t="s">
        <v>43</v>
      </c>
      <c r="N208" t="s">
        <v>43</v>
      </c>
      <c r="O208" t="s">
        <v>43</v>
      </c>
      <c r="P208" t="s">
        <v>43</v>
      </c>
      <c r="Q208" t="s">
        <v>43</v>
      </c>
      <c r="R208" t="s">
        <v>43</v>
      </c>
      <c r="S208" t="s">
        <v>41</v>
      </c>
      <c r="T208" t="s">
        <v>43</v>
      </c>
      <c r="U208" t="s">
        <v>52</v>
      </c>
      <c r="V208" t="b">
        <v>0</v>
      </c>
      <c r="W208" t="s">
        <v>65</v>
      </c>
      <c r="X208" t="s">
        <v>41</v>
      </c>
      <c r="Y208" t="s">
        <v>43</v>
      </c>
      <c r="Z208" t="s">
        <v>43</v>
      </c>
      <c r="AA208" t="s">
        <v>41</v>
      </c>
      <c r="AB208" t="s">
        <v>43</v>
      </c>
      <c r="AC208" t="s">
        <v>43</v>
      </c>
      <c r="AD208" t="s">
        <v>46</v>
      </c>
      <c r="AE208" t="s">
        <v>79</v>
      </c>
      <c r="AF208" t="s">
        <v>62</v>
      </c>
      <c r="AG208" t="s">
        <v>62</v>
      </c>
      <c r="AH208" t="s">
        <v>153</v>
      </c>
      <c r="AI208">
        <v>1</v>
      </c>
      <c r="AJ208" t="s">
        <v>70</v>
      </c>
      <c r="AK208" t="s">
        <v>49</v>
      </c>
    </row>
    <row r="209" spans="1:37" x14ac:dyDescent="0.3">
      <c r="A209">
        <v>208</v>
      </c>
      <c r="B209">
        <v>212</v>
      </c>
      <c r="C209" t="s">
        <v>37</v>
      </c>
      <c r="G209" t="s">
        <v>58</v>
      </c>
      <c r="H209">
        <v>12304</v>
      </c>
      <c r="I209" t="s">
        <v>51</v>
      </c>
      <c r="J209" t="s">
        <v>64</v>
      </c>
      <c r="K209">
        <v>0</v>
      </c>
      <c r="L209" t="s">
        <v>43</v>
      </c>
      <c r="M209" t="s">
        <v>43</v>
      </c>
      <c r="N209" t="s">
        <v>42</v>
      </c>
      <c r="O209" t="s">
        <v>42</v>
      </c>
      <c r="P209" t="s">
        <v>42</v>
      </c>
      <c r="Q209" t="s">
        <v>42</v>
      </c>
      <c r="R209" t="s">
        <v>41</v>
      </c>
      <c r="S209" t="s">
        <v>41</v>
      </c>
      <c r="T209" t="s">
        <v>42</v>
      </c>
      <c r="U209" t="s">
        <v>56</v>
      </c>
      <c r="V209" t="b">
        <v>0</v>
      </c>
      <c r="W209" t="s">
        <v>65</v>
      </c>
      <c r="X209" t="s">
        <v>43</v>
      </c>
      <c r="Y209" t="s">
        <v>41</v>
      </c>
      <c r="Z209" t="s">
        <v>41</v>
      </c>
      <c r="AA209" t="s">
        <v>41</v>
      </c>
      <c r="AB209" t="s">
        <v>43</v>
      </c>
      <c r="AC209" t="s">
        <v>43</v>
      </c>
      <c r="AD209" t="s">
        <v>53</v>
      </c>
      <c r="AE209" t="s">
        <v>79</v>
      </c>
      <c r="AF209" t="s">
        <v>62</v>
      </c>
      <c r="AG209" t="s">
        <v>62</v>
      </c>
      <c r="AI209">
        <v>0</v>
      </c>
      <c r="AJ209" t="s">
        <v>76</v>
      </c>
      <c r="AK209" t="s">
        <v>49</v>
      </c>
    </row>
    <row r="210" spans="1:37" x14ac:dyDescent="0.3">
      <c r="A210">
        <v>209</v>
      </c>
      <c r="B210">
        <v>213</v>
      </c>
      <c r="C210" t="s">
        <v>37</v>
      </c>
      <c r="G210" t="s">
        <v>61</v>
      </c>
      <c r="H210">
        <v>12308</v>
      </c>
      <c r="I210" t="s">
        <v>51</v>
      </c>
      <c r="J210" t="s">
        <v>64</v>
      </c>
      <c r="K210">
        <v>1</v>
      </c>
      <c r="L210" t="s">
        <v>41</v>
      </c>
      <c r="M210" t="s">
        <v>42</v>
      </c>
      <c r="N210" t="s">
        <v>42</v>
      </c>
      <c r="O210" t="s">
        <v>43</v>
      </c>
      <c r="P210" t="s">
        <v>41</v>
      </c>
      <c r="Q210" t="s">
        <v>43</v>
      </c>
      <c r="R210" t="s">
        <v>43</v>
      </c>
      <c r="S210" t="s">
        <v>42</v>
      </c>
      <c r="T210" t="s">
        <v>42</v>
      </c>
      <c r="U210" t="s">
        <v>56</v>
      </c>
      <c r="V210" t="b">
        <v>1</v>
      </c>
      <c r="W210" t="s">
        <v>45</v>
      </c>
      <c r="X210" t="s">
        <v>41</v>
      </c>
      <c r="Y210" t="s">
        <v>43</v>
      </c>
      <c r="Z210" t="s">
        <v>43</v>
      </c>
      <c r="AA210" t="s">
        <v>41</v>
      </c>
      <c r="AB210" t="s">
        <v>43</v>
      </c>
      <c r="AC210" t="s">
        <v>42</v>
      </c>
      <c r="AD210" t="s">
        <v>46</v>
      </c>
      <c r="AE210" t="s">
        <v>54</v>
      </c>
      <c r="AF210" t="s">
        <v>54</v>
      </c>
      <c r="AG210" t="s">
        <v>47</v>
      </c>
      <c r="AH210" t="s">
        <v>154</v>
      </c>
      <c r="AI210">
        <v>1</v>
      </c>
      <c r="AJ210" t="s">
        <v>55</v>
      </c>
      <c r="AK210" t="s">
        <v>66</v>
      </c>
    </row>
    <row r="211" spans="1:37" x14ac:dyDescent="0.3">
      <c r="A211">
        <v>210</v>
      </c>
      <c r="B211">
        <v>214</v>
      </c>
      <c r="C211" t="s">
        <v>37</v>
      </c>
      <c r="G211" t="s">
        <v>58</v>
      </c>
      <c r="H211">
        <v>12307</v>
      </c>
      <c r="I211" t="s">
        <v>39</v>
      </c>
      <c r="J211" t="s">
        <v>64</v>
      </c>
      <c r="K211">
        <v>1</v>
      </c>
      <c r="L211" t="s">
        <v>41</v>
      </c>
      <c r="M211" t="s">
        <v>41</v>
      </c>
      <c r="N211" t="s">
        <v>43</v>
      </c>
      <c r="O211" t="s">
        <v>42</v>
      </c>
      <c r="P211" t="s">
        <v>43</v>
      </c>
      <c r="Q211" t="s">
        <v>43</v>
      </c>
      <c r="R211" t="s">
        <v>41</v>
      </c>
      <c r="S211" t="s">
        <v>41</v>
      </c>
      <c r="T211" t="s">
        <v>41</v>
      </c>
      <c r="U211" t="s">
        <v>44</v>
      </c>
      <c r="V211" t="b">
        <v>0</v>
      </c>
      <c r="W211" t="s">
        <v>43</v>
      </c>
      <c r="X211" t="s">
        <v>41</v>
      </c>
      <c r="Y211" t="s">
        <v>43</v>
      </c>
      <c r="Z211" t="s">
        <v>43</v>
      </c>
      <c r="AA211" t="s">
        <v>41</v>
      </c>
      <c r="AB211" t="s">
        <v>43</v>
      </c>
      <c r="AC211" t="s">
        <v>43</v>
      </c>
      <c r="AD211" t="s">
        <v>53</v>
      </c>
      <c r="AE211" t="s">
        <v>47</v>
      </c>
      <c r="AF211" t="s">
        <v>54</v>
      </c>
      <c r="AG211" t="s">
        <v>47</v>
      </c>
      <c r="AI211">
        <v>0</v>
      </c>
      <c r="AJ211" t="s">
        <v>108</v>
      </c>
      <c r="AK211" t="s">
        <v>49</v>
      </c>
    </row>
    <row r="212" spans="1:37" x14ac:dyDescent="0.3">
      <c r="A212">
        <v>211</v>
      </c>
      <c r="B212">
        <v>215</v>
      </c>
      <c r="C212" t="s">
        <v>37</v>
      </c>
      <c r="G212" t="s">
        <v>58</v>
      </c>
      <c r="H212">
        <v>12309</v>
      </c>
      <c r="I212" t="s">
        <v>39</v>
      </c>
      <c r="J212" t="s">
        <v>64</v>
      </c>
      <c r="K212">
        <v>1</v>
      </c>
      <c r="L212" t="s">
        <v>41</v>
      </c>
      <c r="M212" t="s">
        <v>43</v>
      </c>
      <c r="N212" t="s">
        <v>43</v>
      </c>
      <c r="O212" t="s">
        <v>42</v>
      </c>
      <c r="P212" t="s">
        <v>43</v>
      </c>
      <c r="Q212" t="s">
        <v>43</v>
      </c>
      <c r="R212" t="s">
        <v>43</v>
      </c>
      <c r="S212" t="s">
        <v>43</v>
      </c>
      <c r="T212" t="s">
        <v>42</v>
      </c>
      <c r="U212" t="s">
        <v>44</v>
      </c>
      <c r="V212" t="b">
        <v>0</v>
      </c>
      <c r="W212" t="s">
        <v>45</v>
      </c>
      <c r="X212" t="s">
        <v>41</v>
      </c>
      <c r="Y212" t="s">
        <v>41</v>
      </c>
      <c r="Z212" t="s">
        <v>43</v>
      </c>
      <c r="AA212" t="s">
        <v>41</v>
      </c>
      <c r="AB212" t="s">
        <v>41</v>
      </c>
      <c r="AC212" t="s">
        <v>43</v>
      </c>
      <c r="AD212" t="s">
        <v>77</v>
      </c>
      <c r="AE212" t="s">
        <v>62</v>
      </c>
      <c r="AF212" t="s">
        <v>62</v>
      </c>
      <c r="AG212" t="s">
        <v>62</v>
      </c>
      <c r="AI212">
        <v>0</v>
      </c>
      <c r="AJ212" t="s">
        <v>60</v>
      </c>
      <c r="AK212" t="s">
        <v>49</v>
      </c>
    </row>
    <row r="213" spans="1:37" x14ac:dyDescent="0.3">
      <c r="A213">
        <v>212</v>
      </c>
      <c r="B213">
        <v>216</v>
      </c>
      <c r="C213" t="s">
        <v>37</v>
      </c>
      <c r="G213" t="s">
        <v>83</v>
      </c>
      <c r="H213">
        <v>12303</v>
      </c>
      <c r="I213" t="s">
        <v>39</v>
      </c>
      <c r="J213" t="s">
        <v>64</v>
      </c>
      <c r="K213">
        <v>0</v>
      </c>
      <c r="L213" t="s">
        <v>41</v>
      </c>
      <c r="M213" t="s">
        <v>42</v>
      </c>
      <c r="N213" t="s">
        <v>42</v>
      </c>
      <c r="O213" t="s">
        <v>42</v>
      </c>
      <c r="P213" t="s">
        <v>43</v>
      </c>
      <c r="Q213" t="s">
        <v>42</v>
      </c>
      <c r="R213" t="s">
        <v>43</v>
      </c>
      <c r="S213" t="s">
        <v>43</v>
      </c>
      <c r="T213" t="s">
        <v>42</v>
      </c>
      <c r="U213" t="s">
        <v>52</v>
      </c>
      <c r="V213" t="b">
        <v>0</v>
      </c>
      <c r="W213" t="s">
        <v>43</v>
      </c>
      <c r="X213" t="s">
        <v>41</v>
      </c>
      <c r="Y213" t="s">
        <v>41</v>
      </c>
      <c r="Z213" t="s">
        <v>41</v>
      </c>
      <c r="AA213" t="s">
        <v>41</v>
      </c>
      <c r="AB213" t="s">
        <v>41</v>
      </c>
      <c r="AC213" t="s">
        <v>41</v>
      </c>
      <c r="AD213" t="s">
        <v>53</v>
      </c>
      <c r="AE213" t="s">
        <v>62</v>
      </c>
      <c r="AF213" t="s">
        <v>47</v>
      </c>
      <c r="AG213" t="s">
        <v>62</v>
      </c>
      <c r="AI213">
        <v>0</v>
      </c>
      <c r="AJ213" t="s">
        <v>70</v>
      </c>
      <c r="AK213" t="s">
        <v>49</v>
      </c>
    </row>
    <row r="214" spans="1:37" x14ac:dyDescent="0.3">
      <c r="A214">
        <v>213</v>
      </c>
      <c r="B214">
        <v>217</v>
      </c>
      <c r="C214" t="s">
        <v>37</v>
      </c>
      <c r="G214" t="s">
        <v>38</v>
      </c>
      <c r="H214">
        <v>12306</v>
      </c>
      <c r="I214" t="s">
        <v>88</v>
      </c>
      <c r="J214" t="s">
        <v>144</v>
      </c>
      <c r="K214">
        <v>0</v>
      </c>
      <c r="L214" t="s">
        <v>41</v>
      </c>
      <c r="M214" t="s">
        <v>41</v>
      </c>
      <c r="N214" t="s">
        <v>43</v>
      </c>
      <c r="O214" t="s">
        <v>42</v>
      </c>
      <c r="P214" t="s">
        <v>43</v>
      </c>
      <c r="Q214" t="s">
        <v>42</v>
      </c>
      <c r="R214" t="s">
        <v>41</v>
      </c>
      <c r="S214" t="s">
        <v>41</v>
      </c>
      <c r="T214" t="s">
        <v>43</v>
      </c>
      <c r="U214" t="s">
        <v>52</v>
      </c>
      <c r="V214" t="b">
        <v>0</v>
      </c>
      <c r="W214" t="s">
        <v>65</v>
      </c>
      <c r="X214" t="s">
        <v>41</v>
      </c>
      <c r="Y214" t="s">
        <v>41</v>
      </c>
      <c r="Z214" t="s">
        <v>43</v>
      </c>
      <c r="AA214" t="s">
        <v>41</v>
      </c>
      <c r="AB214" t="s">
        <v>41</v>
      </c>
      <c r="AC214" t="s">
        <v>43</v>
      </c>
      <c r="AD214" t="s">
        <v>53</v>
      </c>
      <c r="AE214" t="s">
        <v>47</v>
      </c>
      <c r="AF214" t="s">
        <v>47</v>
      </c>
      <c r="AG214" t="s">
        <v>47</v>
      </c>
      <c r="AI214">
        <v>0</v>
      </c>
      <c r="AJ214" t="s">
        <v>82</v>
      </c>
      <c r="AK214" t="s">
        <v>49</v>
      </c>
    </row>
    <row r="215" spans="1:37" x14ac:dyDescent="0.3">
      <c r="A215">
        <v>214</v>
      </c>
      <c r="B215">
        <v>218</v>
      </c>
      <c r="C215" t="s">
        <v>37</v>
      </c>
      <c r="G215" t="s">
        <v>58</v>
      </c>
      <c r="H215">
        <v>12304</v>
      </c>
      <c r="I215" t="s">
        <v>51</v>
      </c>
      <c r="J215" t="s">
        <v>64</v>
      </c>
      <c r="K215">
        <v>1</v>
      </c>
      <c r="L215" t="s">
        <v>41</v>
      </c>
      <c r="M215" t="s">
        <v>43</v>
      </c>
      <c r="N215" t="s">
        <v>42</v>
      </c>
      <c r="O215" t="s">
        <v>42</v>
      </c>
      <c r="P215" t="s">
        <v>42</v>
      </c>
      <c r="Q215" t="s">
        <v>42</v>
      </c>
      <c r="R215" t="s">
        <v>43</v>
      </c>
      <c r="S215" t="s">
        <v>43</v>
      </c>
      <c r="T215" t="s">
        <v>42</v>
      </c>
      <c r="U215" t="s">
        <v>72</v>
      </c>
      <c r="V215" t="b">
        <v>1</v>
      </c>
      <c r="W215" t="s">
        <v>45</v>
      </c>
      <c r="X215" t="s">
        <v>41</v>
      </c>
      <c r="Y215" t="s">
        <v>43</v>
      </c>
      <c r="Z215" t="s">
        <v>42</v>
      </c>
      <c r="AA215" t="s">
        <v>41</v>
      </c>
      <c r="AB215" t="s">
        <v>42</v>
      </c>
      <c r="AC215" t="s">
        <v>42</v>
      </c>
      <c r="AD215" t="s">
        <v>46</v>
      </c>
      <c r="AE215" t="s">
        <v>47</v>
      </c>
      <c r="AF215" t="s">
        <v>47</v>
      </c>
      <c r="AG215" t="s">
        <v>47</v>
      </c>
      <c r="AI215">
        <v>0</v>
      </c>
      <c r="AJ215" t="s">
        <v>76</v>
      </c>
      <c r="AK215" t="s">
        <v>49</v>
      </c>
    </row>
    <row r="216" spans="1:37" x14ac:dyDescent="0.3">
      <c r="A216">
        <v>215</v>
      </c>
      <c r="B216">
        <v>219</v>
      </c>
      <c r="C216" t="s">
        <v>37</v>
      </c>
      <c r="G216" t="s">
        <v>58</v>
      </c>
      <c r="H216">
        <v>12307</v>
      </c>
      <c r="I216" t="s">
        <v>39</v>
      </c>
      <c r="J216" t="s">
        <v>144</v>
      </c>
      <c r="K216">
        <v>0</v>
      </c>
      <c r="L216" t="s">
        <v>41</v>
      </c>
      <c r="M216" t="s">
        <v>43</v>
      </c>
      <c r="N216" t="s">
        <v>42</v>
      </c>
      <c r="O216" t="s">
        <v>42</v>
      </c>
      <c r="P216" t="s">
        <v>43</v>
      </c>
      <c r="Q216" t="s">
        <v>42</v>
      </c>
      <c r="R216" t="s">
        <v>42</v>
      </c>
      <c r="S216" t="s">
        <v>43</v>
      </c>
      <c r="T216" t="s">
        <v>42</v>
      </c>
      <c r="U216" t="s">
        <v>72</v>
      </c>
      <c r="V216" t="b">
        <v>0</v>
      </c>
      <c r="W216" t="s">
        <v>65</v>
      </c>
      <c r="X216" t="s">
        <v>41</v>
      </c>
      <c r="Y216" t="s">
        <v>43</v>
      </c>
      <c r="Z216" t="s">
        <v>43</v>
      </c>
      <c r="AA216" t="s">
        <v>41</v>
      </c>
      <c r="AB216" t="s">
        <v>43</v>
      </c>
      <c r="AC216" t="s">
        <v>43</v>
      </c>
      <c r="AD216" t="s">
        <v>53</v>
      </c>
      <c r="AE216" t="s">
        <v>62</v>
      </c>
      <c r="AF216" t="s">
        <v>62</v>
      </c>
      <c r="AG216" t="s">
        <v>79</v>
      </c>
      <c r="AI216">
        <v>0</v>
      </c>
      <c r="AJ216" t="s">
        <v>108</v>
      </c>
      <c r="AK216" t="s">
        <v>49</v>
      </c>
    </row>
    <row r="217" spans="1:37" x14ac:dyDescent="0.3">
      <c r="A217">
        <v>216</v>
      </c>
      <c r="B217">
        <v>220</v>
      </c>
      <c r="C217" t="s">
        <v>37</v>
      </c>
      <c r="G217" t="s">
        <v>85</v>
      </c>
      <c r="H217">
        <v>12302</v>
      </c>
      <c r="I217" t="s">
        <v>88</v>
      </c>
      <c r="J217" t="s">
        <v>71</v>
      </c>
      <c r="K217">
        <v>1</v>
      </c>
      <c r="L217" t="s">
        <v>41</v>
      </c>
      <c r="M217" t="s">
        <v>41</v>
      </c>
      <c r="N217" t="s">
        <v>41</v>
      </c>
      <c r="O217" t="s">
        <v>41</v>
      </c>
      <c r="P217" t="s">
        <v>41</v>
      </c>
      <c r="Q217" t="s">
        <v>41</v>
      </c>
      <c r="R217" t="s">
        <v>41</v>
      </c>
      <c r="S217" t="s">
        <v>41</v>
      </c>
      <c r="T217" t="s">
        <v>41</v>
      </c>
      <c r="U217" t="s">
        <v>52</v>
      </c>
      <c r="V217" t="b">
        <v>0</v>
      </c>
      <c r="W217" t="s">
        <v>65</v>
      </c>
      <c r="X217" t="s">
        <v>41</v>
      </c>
      <c r="Y217" t="s">
        <v>41</v>
      </c>
      <c r="Z217" t="s">
        <v>41</v>
      </c>
      <c r="AA217" t="s">
        <v>41</v>
      </c>
      <c r="AB217" t="s">
        <v>41</v>
      </c>
      <c r="AC217" t="s">
        <v>41</v>
      </c>
      <c r="AD217" t="s">
        <v>46</v>
      </c>
      <c r="AE217" t="s">
        <v>47</v>
      </c>
      <c r="AF217" t="s">
        <v>47</v>
      </c>
      <c r="AG217" t="s">
        <v>47</v>
      </c>
      <c r="AI217">
        <v>0</v>
      </c>
      <c r="AJ217" t="s">
        <v>63</v>
      </c>
      <c r="AK217" t="s">
        <v>49</v>
      </c>
    </row>
    <row r="218" spans="1:37" x14ac:dyDescent="0.3">
      <c r="A218">
        <v>217</v>
      </c>
      <c r="B218">
        <v>221</v>
      </c>
      <c r="C218" t="s">
        <v>37</v>
      </c>
      <c r="G218" t="s">
        <v>85</v>
      </c>
      <c r="H218">
        <v>12306</v>
      </c>
      <c r="I218" t="s">
        <v>51</v>
      </c>
      <c r="J218" t="s">
        <v>64</v>
      </c>
      <c r="K218">
        <v>1</v>
      </c>
      <c r="L218" t="s">
        <v>41</v>
      </c>
      <c r="M218" t="s">
        <v>42</v>
      </c>
      <c r="N218" t="s">
        <v>42</v>
      </c>
      <c r="O218" t="s">
        <v>41</v>
      </c>
      <c r="P218" t="s">
        <v>41</v>
      </c>
      <c r="Q218" t="s">
        <v>42</v>
      </c>
      <c r="R218" t="s">
        <v>42</v>
      </c>
      <c r="S218" t="s">
        <v>41</v>
      </c>
      <c r="T218" t="s">
        <v>42</v>
      </c>
      <c r="U218" t="s">
        <v>52</v>
      </c>
      <c r="V218" t="b">
        <v>0</v>
      </c>
      <c r="W218" t="s">
        <v>41</v>
      </c>
      <c r="X218" t="s">
        <v>41</v>
      </c>
      <c r="Y218" t="s">
        <v>43</v>
      </c>
      <c r="Z218" t="s">
        <v>42</v>
      </c>
      <c r="AA218" t="s">
        <v>41</v>
      </c>
      <c r="AB218" t="s">
        <v>42</v>
      </c>
      <c r="AC218" t="s">
        <v>41</v>
      </c>
      <c r="AD218" t="s">
        <v>46</v>
      </c>
      <c r="AE218" t="s">
        <v>54</v>
      </c>
      <c r="AF218" t="s">
        <v>54</v>
      </c>
      <c r="AG218" t="s">
        <v>62</v>
      </c>
      <c r="AH218" t="s">
        <v>155</v>
      </c>
      <c r="AI218">
        <v>1</v>
      </c>
      <c r="AJ218" t="s">
        <v>82</v>
      </c>
      <c r="AK218" t="s">
        <v>49</v>
      </c>
    </row>
    <row r="219" spans="1:37" x14ac:dyDescent="0.3">
      <c r="A219">
        <v>218</v>
      </c>
      <c r="B219">
        <v>222</v>
      </c>
      <c r="C219" t="s">
        <v>37</v>
      </c>
      <c r="G219" t="s">
        <v>50</v>
      </c>
      <c r="H219">
        <v>12307</v>
      </c>
      <c r="I219" t="s">
        <v>121</v>
      </c>
      <c r="J219" t="s">
        <v>40</v>
      </c>
      <c r="K219">
        <v>0</v>
      </c>
      <c r="L219" t="s">
        <v>41</v>
      </c>
      <c r="M219" t="s">
        <v>43</v>
      </c>
      <c r="N219" t="s">
        <v>42</v>
      </c>
      <c r="O219" t="s">
        <v>42</v>
      </c>
      <c r="P219" t="s">
        <v>42</v>
      </c>
      <c r="Q219" t="s">
        <v>42</v>
      </c>
      <c r="R219" t="s">
        <v>43</v>
      </c>
      <c r="S219" t="s">
        <v>41</v>
      </c>
      <c r="T219" t="s">
        <v>42</v>
      </c>
      <c r="U219" t="s">
        <v>56</v>
      </c>
      <c r="V219" t="b">
        <v>0</v>
      </c>
      <c r="W219" t="s">
        <v>43</v>
      </c>
      <c r="X219" t="s">
        <v>43</v>
      </c>
      <c r="Y219" t="s">
        <v>43</v>
      </c>
      <c r="Z219" t="s">
        <v>43</v>
      </c>
      <c r="AA219" t="s">
        <v>43</v>
      </c>
      <c r="AB219" t="s">
        <v>43</v>
      </c>
      <c r="AC219" t="s">
        <v>43</v>
      </c>
      <c r="AD219" t="s">
        <v>53</v>
      </c>
      <c r="AE219" t="s">
        <v>62</v>
      </c>
      <c r="AF219" t="s">
        <v>47</v>
      </c>
      <c r="AG219" t="s">
        <v>62</v>
      </c>
      <c r="AI219">
        <v>0</v>
      </c>
      <c r="AJ219" t="s">
        <v>108</v>
      </c>
      <c r="AK219" t="s">
        <v>57</v>
      </c>
    </row>
    <row r="220" spans="1:37" x14ac:dyDescent="0.3">
      <c r="A220">
        <v>219</v>
      </c>
      <c r="B220">
        <v>223</v>
      </c>
      <c r="C220" t="s">
        <v>37</v>
      </c>
      <c r="G220" t="s">
        <v>61</v>
      </c>
      <c r="H220">
        <v>12306</v>
      </c>
      <c r="I220" t="s">
        <v>39</v>
      </c>
      <c r="J220" t="s">
        <v>71</v>
      </c>
      <c r="K220">
        <v>1</v>
      </c>
      <c r="L220" t="s">
        <v>41</v>
      </c>
      <c r="M220" t="s">
        <v>43</v>
      </c>
      <c r="N220" t="s">
        <v>43</v>
      </c>
      <c r="O220" t="s">
        <v>43</v>
      </c>
      <c r="P220" t="s">
        <v>42</v>
      </c>
      <c r="Q220" t="s">
        <v>42</v>
      </c>
      <c r="R220" t="s">
        <v>41</v>
      </c>
      <c r="S220" t="s">
        <v>41</v>
      </c>
      <c r="T220" t="s">
        <v>43</v>
      </c>
      <c r="U220" t="s">
        <v>56</v>
      </c>
      <c r="V220" t="b">
        <v>0</v>
      </c>
      <c r="W220" t="s">
        <v>45</v>
      </c>
      <c r="X220" t="s">
        <v>41</v>
      </c>
      <c r="Y220" t="s">
        <v>43</v>
      </c>
      <c r="Z220" t="s">
        <v>43</v>
      </c>
      <c r="AA220" t="s">
        <v>43</v>
      </c>
      <c r="AB220" t="s">
        <v>43</v>
      </c>
      <c r="AC220" t="s">
        <v>43</v>
      </c>
      <c r="AD220" t="s">
        <v>53</v>
      </c>
      <c r="AE220" t="s">
        <v>62</v>
      </c>
      <c r="AF220" t="s">
        <v>62</v>
      </c>
      <c r="AG220" t="s">
        <v>62</v>
      </c>
      <c r="AI220">
        <v>0</v>
      </c>
      <c r="AJ220" t="s">
        <v>82</v>
      </c>
      <c r="AK220" t="s">
        <v>57</v>
      </c>
    </row>
    <row r="221" spans="1:37" x14ac:dyDescent="0.3">
      <c r="A221">
        <v>220</v>
      </c>
      <c r="B221">
        <v>224</v>
      </c>
      <c r="C221" t="s">
        <v>37</v>
      </c>
      <c r="G221" t="s">
        <v>61</v>
      </c>
      <c r="H221">
        <v>12308</v>
      </c>
      <c r="I221" t="s">
        <v>39</v>
      </c>
      <c r="J221" t="s">
        <v>64</v>
      </c>
      <c r="K221">
        <v>1</v>
      </c>
      <c r="L221" t="s">
        <v>43</v>
      </c>
      <c r="M221" t="s">
        <v>41</v>
      </c>
      <c r="N221" t="s">
        <v>43</v>
      </c>
      <c r="O221" t="s">
        <v>42</v>
      </c>
      <c r="P221" t="s">
        <v>42</v>
      </c>
      <c r="Q221" t="s">
        <v>42</v>
      </c>
      <c r="R221" t="s">
        <v>42</v>
      </c>
      <c r="S221" t="s">
        <v>42</v>
      </c>
      <c r="T221" t="s">
        <v>42</v>
      </c>
      <c r="U221" t="s">
        <v>56</v>
      </c>
      <c r="V221" t="b">
        <v>0</v>
      </c>
      <c r="W221" t="s">
        <v>45</v>
      </c>
      <c r="X221" t="s">
        <v>43</v>
      </c>
      <c r="Y221" t="s">
        <v>41</v>
      </c>
      <c r="Z221" t="s">
        <v>43</v>
      </c>
      <c r="AA221" t="s">
        <v>43</v>
      </c>
      <c r="AB221" t="s">
        <v>43</v>
      </c>
      <c r="AC221" t="s">
        <v>41</v>
      </c>
      <c r="AD221" t="s">
        <v>77</v>
      </c>
      <c r="AE221" t="s">
        <v>47</v>
      </c>
      <c r="AF221" t="s">
        <v>47</v>
      </c>
      <c r="AG221" t="s">
        <v>62</v>
      </c>
      <c r="AH221" t="s">
        <v>156</v>
      </c>
      <c r="AI221">
        <v>1</v>
      </c>
      <c r="AJ221" t="s">
        <v>55</v>
      </c>
      <c r="AK221" t="s">
        <v>49</v>
      </c>
    </row>
    <row r="222" spans="1:37" x14ac:dyDescent="0.3">
      <c r="A222">
        <v>221</v>
      </c>
      <c r="B222">
        <v>225</v>
      </c>
      <c r="C222" t="s">
        <v>37</v>
      </c>
      <c r="G222" t="s">
        <v>61</v>
      </c>
      <c r="H222">
        <v>12304</v>
      </c>
      <c r="I222" t="s">
        <v>39</v>
      </c>
      <c r="J222" t="s">
        <v>64</v>
      </c>
      <c r="K222">
        <v>1</v>
      </c>
      <c r="L222" t="s">
        <v>41</v>
      </c>
      <c r="M222" t="s">
        <v>41</v>
      </c>
      <c r="N222" t="s">
        <v>43</v>
      </c>
      <c r="O222" t="s">
        <v>42</v>
      </c>
      <c r="P222" t="s">
        <v>43</v>
      </c>
      <c r="Q222" t="s">
        <v>42</v>
      </c>
      <c r="R222" t="s">
        <v>42</v>
      </c>
      <c r="S222" t="s">
        <v>42</v>
      </c>
      <c r="T222" t="s">
        <v>43</v>
      </c>
      <c r="U222" t="s">
        <v>56</v>
      </c>
      <c r="V222" t="b">
        <v>0</v>
      </c>
      <c r="W222" t="s">
        <v>45</v>
      </c>
      <c r="X222" t="s">
        <v>41</v>
      </c>
      <c r="Y222" t="s">
        <v>42</v>
      </c>
      <c r="Z222" t="s">
        <v>42</v>
      </c>
      <c r="AA222" t="s">
        <v>41</v>
      </c>
      <c r="AB222" t="s">
        <v>43</v>
      </c>
      <c r="AC222" t="s">
        <v>43</v>
      </c>
      <c r="AD222" t="s">
        <v>53</v>
      </c>
      <c r="AE222" t="s">
        <v>47</v>
      </c>
      <c r="AF222" t="s">
        <v>47</v>
      </c>
      <c r="AG222" t="s">
        <v>47</v>
      </c>
      <c r="AI222">
        <v>0</v>
      </c>
      <c r="AJ222" t="s">
        <v>76</v>
      </c>
      <c r="AK222" t="s">
        <v>49</v>
      </c>
    </row>
    <row r="223" spans="1:37" x14ac:dyDescent="0.3">
      <c r="A223">
        <v>222</v>
      </c>
      <c r="B223">
        <v>226</v>
      </c>
      <c r="C223" t="s">
        <v>37</v>
      </c>
      <c r="G223" t="s">
        <v>67</v>
      </c>
      <c r="H223">
        <v>12308</v>
      </c>
      <c r="I223" t="s">
        <v>157</v>
      </c>
      <c r="J223" t="s">
        <v>40</v>
      </c>
      <c r="K223">
        <v>1</v>
      </c>
      <c r="L223" t="s">
        <v>41</v>
      </c>
      <c r="M223" t="s">
        <v>43</v>
      </c>
      <c r="N223" t="s">
        <v>43</v>
      </c>
      <c r="O223" t="s">
        <v>43</v>
      </c>
      <c r="P223" t="s">
        <v>43</v>
      </c>
      <c r="Q223" t="s">
        <v>41</v>
      </c>
      <c r="R223" t="s">
        <v>42</v>
      </c>
      <c r="S223" t="s">
        <v>43</v>
      </c>
      <c r="T223" t="s">
        <v>42</v>
      </c>
      <c r="U223" t="s">
        <v>52</v>
      </c>
      <c r="V223" t="b">
        <v>1</v>
      </c>
      <c r="W223" t="s">
        <v>45</v>
      </c>
      <c r="X223" t="s">
        <v>41</v>
      </c>
      <c r="Y223" t="s">
        <v>43</v>
      </c>
      <c r="Z223" t="s">
        <v>42</v>
      </c>
      <c r="AA223" t="s">
        <v>41</v>
      </c>
      <c r="AB223" t="s">
        <v>43</v>
      </c>
      <c r="AC223" t="s">
        <v>43</v>
      </c>
      <c r="AD223" t="s">
        <v>59</v>
      </c>
      <c r="AE223" t="s">
        <v>47</v>
      </c>
      <c r="AF223" t="s">
        <v>47</v>
      </c>
      <c r="AG223" t="s">
        <v>47</v>
      </c>
      <c r="AI223">
        <v>0</v>
      </c>
      <c r="AJ223" t="s">
        <v>55</v>
      </c>
      <c r="AK223" t="s">
        <v>49</v>
      </c>
    </row>
    <row r="224" spans="1:37" x14ac:dyDescent="0.3">
      <c r="A224">
        <v>223</v>
      </c>
      <c r="B224">
        <v>227</v>
      </c>
      <c r="C224" t="s">
        <v>37</v>
      </c>
      <c r="G224" t="s">
        <v>58</v>
      </c>
      <c r="H224">
        <v>12308</v>
      </c>
      <c r="I224" t="s">
        <v>39</v>
      </c>
      <c r="J224" t="s">
        <v>64</v>
      </c>
      <c r="K224">
        <v>0</v>
      </c>
      <c r="L224" t="s">
        <v>41</v>
      </c>
      <c r="M224" t="s">
        <v>41</v>
      </c>
      <c r="N224" t="s">
        <v>42</v>
      </c>
      <c r="O224" t="s">
        <v>42</v>
      </c>
      <c r="P224" t="s">
        <v>42</v>
      </c>
      <c r="Q224" t="s">
        <v>42</v>
      </c>
      <c r="R224" t="s">
        <v>41</v>
      </c>
      <c r="S224" t="s">
        <v>41</v>
      </c>
      <c r="T224" t="s">
        <v>41</v>
      </c>
      <c r="U224" t="s">
        <v>56</v>
      </c>
      <c r="V224" t="b">
        <v>0</v>
      </c>
      <c r="W224" t="s">
        <v>73</v>
      </c>
      <c r="X224" t="s">
        <v>41</v>
      </c>
      <c r="Y224" t="s">
        <v>41</v>
      </c>
      <c r="Z224" t="s">
        <v>41</v>
      </c>
      <c r="AA224" t="s">
        <v>41</v>
      </c>
      <c r="AB224" t="s">
        <v>41</v>
      </c>
      <c r="AC224" t="s">
        <v>41</v>
      </c>
      <c r="AD224" t="s">
        <v>59</v>
      </c>
      <c r="AE224" t="s">
        <v>54</v>
      </c>
      <c r="AF224" t="s">
        <v>47</v>
      </c>
      <c r="AG224" t="s">
        <v>47</v>
      </c>
      <c r="AI224">
        <v>0</v>
      </c>
      <c r="AJ224" t="s">
        <v>55</v>
      </c>
      <c r="AK224" t="s">
        <v>49</v>
      </c>
    </row>
    <row r="225" spans="1:37" x14ac:dyDescent="0.3">
      <c r="A225">
        <v>224</v>
      </c>
      <c r="B225">
        <v>228</v>
      </c>
      <c r="C225" t="s">
        <v>37</v>
      </c>
      <c r="G225" t="s">
        <v>38</v>
      </c>
      <c r="H225">
        <v>12304</v>
      </c>
      <c r="I225" t="s">
        <v>88</v>
      </c>
      <c r="J225" t="s">
        <v>64</v>
      </c>
      <c r="K225">
        <v>0</v>
      </c>
      <c r="L225" t="s">
        <v>41</v>
      </c>
      <c r="M225" t="s">
        <v>41</v>
      </c>
      <c r="N225" t="s">
        <v>41</v>
      </c>
      <c r="O225" t="s">
        <v>42</v>
      </c>
      <c r="P225" t="s">
        <v>43</v>
      </c>
      <c r="Q225" t="s">
        <v>42</v>
      </c>
      <c r="R225" t="s">
        <v>42</v>
      </c>
      <c r="S225" t="s">
        <v>43</v>
      </c>
      <c r="T225" t="s">
        <v>42</v>
      </c>
      <c r="U225" t="s">
        <v>72</v>
      </c>
      <c r="V225" t="b">
        <v>0</v>
      </c>
      <c r="W225" t="s">
        <v>43</v>
      </c>
      <c r="X225" t="s">
        <v>41</v>
      </c>
      <c r="Y225" t="s">
        <v>42</v>
      </c>
      <c r="Z225" t="s">
        <v>41</v>
      </c>
      <c r="AA225" t="s">
        <v>41</v>
      </c>
      <c r="AB225" t="s">
        <v>41</v>
      </c>
      <c r="AC225" t="s">
        <v>41</v>
      </c>
      <c r="AD225" t="s">
        <v>53</v>
      </c>
      <c r="AE225" t="s">
        <v>47</v>
      </c>
      <c r="AF225" t="s">
        <v>47</v>
      </c>
      <c r="AG225" t="s">
        <v>47</v>
      </c>
      <c r="AI225">
        <v>0</v>
      </c>
      <c r="AJ225" t="s">
        <v>76</v>
      </c>
      <c r="AK225" t="s">
        <v>57</v>
      </c>
    </row>
    <row r="226" spans="1:37" x14ac:dyDescent="0.3">
      <c r="A226">
        <v>225</v>
      </c>
      <c r="B226">
        <v>229</v>
      </c>
      <c r="C226" t="s">
        <v>37</v>
      </c>
      <c r="G226" t="s">
        <v>85</v>
      </c>
      <c r="H226">
        <v>12309</v>
      </c>
      <c r="I226" t="s">
        <v>51</v>
      </c>
      <c r="J226" t="s">
        <v>40</v>
      </c>
      <c r="K226">
        <v>1</v>
      </c>
      <c r="L226" t="s">
        <v>41</v>
      </c>
      <c r="M226" t="s">
        <v>43</v>
      </c>
      <c r="N226" t="s">
        <v>42</v>
      </c>
      <c r="O226" t="s">
        <v>43</v>
      </c>
      <c r="P226" t="s">
        <v>43</v>
      </c>
      <c r="Q226" t="s">
        <v>42</v>
      </c>
      <c r="R226" t="s">
        <v>42</v>
      </c>
      <c r="S226" t="s">
        <v>43</v>
      </c>
      <c r="T226" t="s">
        <v>43</v>
      </c>
      <c r="U226" t="s">
        <v>56</v>
      </c>
      <c r="V226" t="b">
        <v>1</v>
      </c>
      <c r="W226" t="s">
        <v>45</v>
      </c>
      <c r="X226" t="s">
        <v>41</v>
      </c>
      <c r="Y226" t="s">
        <v>41</v>
      </c>
      <c r="Z226" t="s">
        <v>42</v>
      </c>
      <c r="AA226" t="s">
        <v>43</v>
      </c>
      <c r="AB226" t="s">
        <v>43</v>
      </c>
      <c r="AC226" t="s">
        <v>42</v>
      </c>
      <c r="AD226" t="s">
        <v>46</v>
      </c>
      <c r="AE226" t="s">
        <v>47</v>
      </c>
      <c r="AF226" t="s">
        <v>47</v>
      </c>
      <c r="AG226" t="s">
        <v>47</v>
      </c>
      <c r="AI226">
        <v>0</v>
      </c>
      <c r="AJ226" t="s">
        <v>60</v>
      </c>
      <c r="AK226" t="s">
        <v>49</v>
      </c>
    </row>
    <row r="227" spans="1:37" x14ac:dyDescent="0.3">
      <c r="A227">
        <v>226</v>
      </c>
      <c r="B227">
        <v>230</v>
      </c>
      <c r="C227" t="s">
        <v>37</v>
      </c>
      <c r="G227" t="s">
        <v>61</v>
      </c>
      <c r="H227">
        <v>12305</v>
      </c>
      <c r="I227" t="s">
        <v>121</v>
      </c>
      <c r="J227" t="s">
        <v>144</v>
      </c>
      <c r="K227">
        <v>0</v>
      </c>
      <c r="L227" t="s">
        <v>41</v>
      </c>
      <c r="M227" t="s">
        <v>41</v>
      </c>
      <c r="N227" t="s">
        <v>41</v>
      </c>
      <c r="O227" t="s">
        <v>42</v>
      </c>
      <c r="P227" t="s">
        <v>43</v>
      </c>
      <c r="Q227" t="s">
        <v>41</v>
      </c>
      <c r="R227" t="s">
        <v>41</v>
      </c>
      <c r="S227" t="s">
        <v>41</v>
      </c>
      <c r="T227" t="s">
        <v>41</v>
      </c>
      <c r="U227" t="s">
        <v>56</v>
      </c>
      <c r="V227" t="b">
        <v>0</v>
      </c>
      <c r="W227" t="s">
        <v>43</v>
      </c>
      <c r="X227" t="s">
        <v>41</v>
      </c>
      <c r="Y227" t="s">
        <v>43</v>
      </c>
      <c r="Z227" t="s">
        <v>43</v>
      </c>
      <c r="AA227" t="s">
        <v>41</v>
      </c>
      <c r="AB227" t="s">
        <v>43</v>
      </c>
      <c r="AC227" t="s">
        <v>43</v>
      </c>
      <c r="AD227" t="s">
        <v>46</v>
      </c>
      <c r="AE227" t="s">
        <v>62</v>
      </c>
      <c r="AF227" t="s">
        <v>62</v>
      </c>
      <c r="AG227" t="s">
        <v>62</v>
      </c>
      <c r="AI227">
        <v>0</v>
      </c>
      <c r="AJ227" t="s">
        <v>48</v>
      </c>
      <c r="AK227" t="s">
        <v>57</v>
      </c>
    </row>
    <row r="228" spans="1:37" x14ac:dyDescent="0.3">
      <c r="A228">
        <v>227</v>
      </c>
      <c r="B228">
        <v>231</v>
      </c>
      <c r="C228" t="s">
        <v>37</v>
      </c>
      <c r="G228" t="s">
        <v>61</v>
      </c>
      <c r="H228">
        <v>12303</v>
      </c>
      <c r="I228" t="s">
        <v>39</v>
      </c>
      <c r="J228" t="s">
        <v>71</v>
      </c>
      <c r="K228">
        <v>0</v>
      </c>
      <c r="L228" t="s">
        <v>43</v>
      </c>
      <c r="M228" t="s">
        <v>43</v>
      </c>
      <c r="N228" t="s">
        <v>42</v>
      </c>
      <c r="O228" t="s">
        <v>42</v>
      </c>
      <c r="P228" t="s">
        <v>42</v>
      </c>
      <c r="Q228" t="s">
        <v>41</v>
      </c>
      <c r="R228" t="s">
        <v>42</v>
      </c>
      <c r="S228" t="s">
        <v>41</v>
      </c>
      <c r="T228" t="s">
        <v>41</v>
      </c>
      <c r="U228" t="s">
        <v>52</v>
      </c>
      <c r="V228" t="b">
        <v>0</v>
      </c>
      <c r="W228" t="s">
        <v>41</v>
      </c>
      <c r="X228" t="s">
        <v>43</v>
      </c>
      <c r="Y228" t="s">
        <v>43</v>
      </c>
      <c r="Z228" t="s">
        <v>43</v>
      </c>
      <c r="AA228" t="s">
        <v>41</v>
      </c>
      <c r="AB228" t="s">
        <v>43</v>
      </c>
      <c r="AC228" t="s">
        <v>42</v>
      </c>
      <c r="AD228" t="s">
        <v>53</v>
      </c>
      <c r="AE228" t="s">
        <v>62</v>
      </c>
      <c r="AF228" t="s">
        <v>62</v>
      </c>
      <c r="AG228" t="s">
        <v>62</v>
      </c>
      <c r="AI228">
        <v>0</v>
      </c>
      <c r="AJ228" t="s">
        <v>70</v>
      </c>
      <c r="AK228" t="s">
        <v>49</v>
      </c>
    </row>
    <row r="229" spans="1:37" x14ac:dyDescent="0.3">
      <c r="A229">
        <v>228</v>
      </c>
      <c r="B229">
        <v>232</v>
      </c>
      <c r="C229" t="s">
        <v>37</v>
      </c>
      <c r="G229" t="s">
        <v>83</v>
      </c>
      <c r="H229">
        <v>12302</v>
      </c>
      <c r="I229" t="s">
        <v>51</v>
      </c>
      <c r="J229" t="s">
        <v>71</v>
      </c>
      <c r="K229">
        <v>0</v>
      </c>
      <c r="L229" t="s">
        <v>43</v>
      </c>
      <c r="M229" t="s">
        <v>43</v>
      </c>
      <c r="N229" t="s">
        <v>43</v>
      </c>
      <c r="O229" t="s">
        <v>42</v>
      </c>
      <c r="P229" t="s">
        <v>43</v>
      </c>
      <c r="Q229" t="s">
        <v>43</v>
      </c>
      <c r="R229" t="s">
        <v>43</v>
      </c>
      <c r="S229" t="s">
        <v>43</v>
      </c>
      <c r="T229" t="s">
        <v>43</v>
      </c>
      <c r="U229" t="s">
        <v>44</v>
      </c>
      <c r="V229" t="b">
        <v>0</v>
      </c>
      <c r="W229" t="s">
        <v>43</v>
      </c>
      <c r="X229" t="s">
        <v>42</v>
      </c>
      <c r="Y229" t="s">
        <v>41</v>
      </c>
      <c r="Z229" t="s">
        <v>41</v>
      </c>
      <c r="AA229" t="s">
        <v>42</v>
      </c>
      <c r="AB229" t="s">
        <v>41</v>
      </c>
      <c r="AC229" t="s">
        <v>41</v>
      </c>
      <c r="AD229" t="s">
        <v>53</v>
      </c>
      <c r="AE229" t="s">
        <v>62</v>
      </c>
      <c r="AF229" t="s">
        <v>47</v>
      </c>
      <c r="AG229" t="s">
        <v>62</v>
      </c>
      <c r="AI229">
        <v>0</v>
      </c>
      <c r="AJ229" t="s">
        <v>63</v>
      </c>
      <c r="AK229" t="s">
        <v>49</v>
      </c>
    </row>
    <row r="230" spans="1:37" x14ac:dyDescent="0.3">
      <c r="A230">
        <v>229</v>
      </c>
      <c r="B230">
        <v>233</v>
      </c>
      <c r="C230" t="s">
        <v>37</v>
      </c>
      <c r="G230" t="s">
        <v>61</v>
      </c>
      <c r="H230">
        <v>12303</v>
      </c>
      <c r="I230" t="s">
        <v>39</v>
      </c>
      <c r="J230" t="s">
        <v>71</v>
      </c>
      <c r="K230">
        <v>0</v>
      </c>
      <c r="L230" t="s">
        <v>43</v>
      </c>
      <c r="M230" t="s">
        <v>43</v>
      </c>
      <c r="N230" t="s">
        <v>42</v>
      </c>
      <c r="O230" t="s">
        <v>42</v>
      </c>
      <c r="P230" t="s">
        <v>42</v>
      </c>
      <c r="Q230" t="s">
        <v>42</v>
      </c>
      <c r="R230" t="s">
        <v>43</v>
      </c>
      <c r="S230" t="s">
        <v>43</v>
      </c>
      <c r="T230" t="s">
        <v>43</v>
      </c>
      <c r="U230" t="s">
        <v>56</v>
      </c>
      <c r="V230" t="b">
        <v>0</v>
      </c>
      <c r="W230" t="s">
        <v>65</v>
      </c>
      <c r="X230" t="s">
        <v>43</v>
      </c>
      <c r="Y230" t="s">
        <v>43</v>
      </c>
      <c r="Z230" t="s">
        <v>43</v>
      </c>
      <c r="AA230" t="s">
        <v>43</v>
      </c>
      <c r="AB230" t="s">
        <v>43</v>
      </c>
      <c r="AC230" t="s">
        <v>43</v>
      </c>
      <c r="AD230" t="s">
        <v>53</v>
      </c>
      <c r="AE230" t="s">
        <v>62</v>
      </c>
      <c r="AF230" t="s">
        <v>62</v>
      </c>
      <c r="AG230" t="s">
        <v>62</v>
      </c>
      <c r="AI230">
        <v>0</v>
      </c>
      <c r="AJ230" t="s">
        <v>70</v>
      </c>
      <c r="AK230" t="s">
        <v>49</v>
      </c>
    </row>
    <row r="231" spans="1:37" x14ac:dyDescent="0.3">
      <c r="A231">
        <v>230</v>
      </c>
      <c r="B231">
        <v>234</v>
      </c>
      <c r="C231" t="s">
        <v>37</v>
      </c>
      <c r="G231" t="s">
        <v>83</v>
      </c>
      <c r="H231">
        <v>12303</v>
      </c>
      <c r="I231" t="s">
        <v>39</v>
      </c>
      <c r="J231" t="s">
        <v>64</v>
      </c>
      <c r="K231">
        <v>0</v>
      </c>
      <c r="L231" t="s">
        <v>43</v>
      </c>
      <c r="M231" t="s">
        <v>43</v>
      </c>
      <c r="N231" t="s">
        <v>43</v>
      </c>
      <c r="O231" t="s">
        <v>42</v>
      </c>
      <c r="P231" t="s">
        <v>42</v>
      </c>
      <c r="Q231" t="s">
        <v>42</v>
      </c>
      <c r="R231" t="s">
        <v>42</v>
      </c>
      <c r="S231" t="s">
        <v>43</v>
      </c>
      <c r="T231" t="s">
        <v>42</v>
      </c>
      <c r="U231" t="s">
        <v>44</v>
      </c>
      <c r="V231" t="b">
        <v>0</v>
      </c>
      <c r="W231" t="s">
        <v>65</v>
      </c>
      <c r="X231" t="s">
        <v>41</v>
      </c>
      <c r="Y231" t="s">
        <v>43</v>
      </c>
      <c r="Z231" t="s">
        <v>43</v>
      </c>
      <c r="AA231" t="s">
        <v>41</v>
      </c>
      <c r="AB231" t="s">
        <v>43</v>
      </c>
      <c r="AC231" t="s">
        <v>43</v>
      </c>
      <c r="AD231" t="s">
        <v>46</v>
      </c>
      <c r="AE231" t="s">
        <v>47</v>
      </c>
      <c r="AF231" t="s">
        <v>47</v>
      </c>
      <c r="AG231" t="s">
        <v>47</v>
      </c>
      <c r="AI231">
        <v>0</v>
      </c>
      <c r="AJ231" t="s">
        <v>70</v>
      </c>
      <c r="AK231" t="s">
        <v>49</v>
      </c>
    </row>
    <row r="232" spans="1:37" x14ac:dyDescent="0.3">
      <c r="A232">
        <v>231</v>
      </c>
      <c r="B232">
        <v>235</v>
      </c>
      <c r="C232" t="s">
        <v>37</v>
      </c>
      <c r="G232" t="s">
        <v>83</v>
      </c>
      <c r="H232">
        <v>12302</v>
      </c>
      <c r="I232" t="s">
        <v>39</v>
      </c>
      <c r="J232" t="s">
        <v>64</v>
      </c>
      <c r="K232">
        <v>0</v>
      </c>
      <c r="L232" t="s">
        <v>41</v>
      </c>
      <c r="M232" t="s">
        <v>41</v>
      </c>
      <c r="N232" t="s">
        <v>42</v>
      </c>
      <c r="O232" t="s">
        <v>42</v>
      </c>
      <c r="P232" t="s">
        <v>42</v>
      </c>
      <c r="Q232" t="s">
        <v>42</v>
      </c>
      <c r="R232" t="s">
        <v>43</v>
      </c>
      <c r="S232" t="s">
        <v>43</v>
      </c>
      <c r="T232" t="s">
        <v>41</v>
      </c>
      <c r="U232" t="s">
        <v>56</v>
      </c>
      <c r="V232" t="b">
        <v>0</v>
      </c>
      <c r="W232" t="s">
        <v>43</v>
      </c>
      <c r="X232" t="s">
        <v>41</v>
      </c>
      <c r="Y232" t="s">
        <v>41</v>
      </c>
      <c r="Z232" t="s">
        <v>43</v>
      </c>
      <c r="AA232" t="s">
        <v>41</v>
      </c>
      <c r="AB232" t="s">
        <v>41</v>
      </c>
      <c r="AC232" t="s">
        <v>43</v>
      </c>
      <c r="AD232" t="s">
        <v>53</v>
      </c>
      <c r="AE232" t="s">
        <v>47</v>
      </c>
      <c r="AF232" t="s">
        <v>47</v>
      </c>
      <c r="AG232" t="s">
        <v>47</v>
      </c>
      <c r="AI232">
        <v>0</v>
      </c>
      <c r="AJ232" t="s">
        <v>63</v>
      </c>
      <c r="AK232" t="s">
        <v>49</v>
      </c>
    </row>
    <row r="233" spans="1:37" x14ac:dyDescent="0.3">
      <c r="A233">
        <v>232</v>
      </c>
      <c r="B233">
        <v>236</v>
      </c>
      <c r="C233" t="s">
        <v>37</v>
      </c>
      <c r="G233" t="s">
        <v>50</v>
      </c>
      <c r="H233">
        <v>12307</v>
      </c>
      <c r="I233" t="s">
        <v>88</v>
      </c>
      <c r="J233" t="s">
        <v>40</v>
      </c>
      <c r="K233">
        <v>0</v>
      </c>
      <c r="L233" t="s">
        <v>41</v>
      </c>
      <c r="M233" t="s">
        <v>43</v>
      </c>
      <c r="N233" t="s">
        <v>42</v>
      </c>
      <c r="O233" t="s">
        <v>42</v>
      </c>
      <c r="P233" t="s">
        <v>42</v>
      </c>
      <c r="Q233" t="s">
        <v>42</v>
      </c>
      <c r="R233" t="s">
        <v>43</v>
      </c>
      <c r="S233" t="s">
        <v>41</v>
      </c>
      <c r="T233" t="s">
        <v>41</v>
      </c>
      <c r="U233" t="s">
        <v>44</v>
      </c>
      <c r="V233" t="b">
        <v>0</v>
      </c>
      <c r="W233" t="s">
        <v>43</v>
      </c>
      <c r="X233" t="s">
        <v>43</v>
      </c>
      <c r="Y233" t="s">
        <v>42</v>
      </c>
      <c r="Z233" t="s">
        <v>42</v>
      </c>
      <c r="AA233" t="s">
        <v>42</v>
      </c>
      <c r="AB233" t="s">
        <v>42</v>
      </c>
      <c r="AC233" t="s">
        <v>42</v>
      </c>
      <c r="AD233" t="s">
        <v>53</v>
      </c>
      <c r="AE233" t="s">
        <v>47</v>
      </c>
      <c r="AF233" t="s">
        <v>47</v>
      </c>
      <c r="AG233" t="s">
        <v>47</v>
      </c>
      <c r="AI233">
        <v>0</v>
      </c>
      <c r="AJ233" t="s">
        <v>108</v>
      </c>
      <c r="AK233" t="s">
        <v>49</v>
      </c>
    </row>
    <row r="234" spans="1:37" x14ac:dyDescent="0.3">
      <c r="A234">
        <v>233</v>
      </c>
      <c r="B234">
        <v>237</v>
      </c>
      <c r="C234" t="s">
        <v>37</v>
      </c>
      <c r="G234" t="s">
        <v>61</v>
      </c>
      <c r="H234">
        <v>12307</v>
      </c>
      <c r="I234" t="s">
        <v>39</v>
      </c>
      <c r="J234" t="s">
        <v>40</v>
      </c>
      <c r="K234">
        <v>0</v>
      </c>
      <c r="L234" t="s">
        <v>43</v>
      </c>
      <c r="M234" t="s">
        <v>43</v>
      </c>
      <c r="N234" t="s">
        <v>42</v>
      </c>
      <c r="O234" t="s">
        <v>42</v>
      </c>
      <c r="P234" t="s">
        <v>42</v>
      </c>
      <c r="Q234" t="s">
        <v>42</v>
      </c>
      <c r="R234" t="s">
        <v>43</v>
      </c>
      <c r="S234" t="s">
        <v>43</v>
      </c>
      <c r="T234" t="s">
        <v>42</v>
      </c>
      <c r="U234" t="s">
        <v>72</v>
      </c>
      <c r="V234" t="b">
        <v>0</v>
      </c>
      <c r="W234" t="s">
        <v>43</v>
      </c>
      <c r="X234" t="s">
        <v>42</v>
      </c>
      <c r="Y234" t="s">
        <v>42</v>
      </c>
      <c r="Z234" t="s">
        <v>43</v>
      </c>
      <c r="AA234" t="s">
        <v>42</v>
      </c>
      <c r="AB234" t="s">
        <v>41</v>
      </c>
      <c r="AC234" t="s">
        <v>41</v>
      </c>
      <c r="AD234" t="s">
        <v>120</v>
      </c>
      <c r="AE234" t="s">
        <v>74</v>
      </c>
      <c r="AF234" t="s">
        <v>74</v>
      </c>
      <c r="AG234" t="s">
        <v>74</v>
      </c>
      <c r="AI234">
        <v>0</v>
      </c>
      <c r="AJ234" t="s">
        <v>108</v>
      </c>
      <c r="AK234" t="s">
        <v>57</v>
      </c>
    </row>
    <row r="235" spans="1:37" x14ac:dyDescent="0.3">
      <c r="A235">
        <v>234</v>
      </c>
      <c r="B235">
        <v>238</v>
      </c>
      <c r="C235" t="s">
        <v>37</v>
      </c>
      <c r="G235" t="s">
        <v>61</v>
      </c>
      <c r="H235">
        <v>12307</v>
      </c>
      <c r="I235" t="s">
        <v>39</v>
      </c>
      <c r="J235" t="s">
        <v>40</v>
      </c>
      <c r="K235">
        <v>0</v>
      </c>
      <c r="L235" t="s">
        <v>43</v>
      </c>
      <c r="M235" t="s">
        <v>43</v>
      </c>
      <c r="N235" t="s">
        <v>42</v>
      </c>
      <c r="O235" t="s">
        <v>42</v>
      </c>
      <c r="P235" t="s">
        <v>42</v>
      </c>
      <c r="Q235" t="s">
        <v>43</v>
      </c>
      <c r="R235" t="s">
        <v>41</v>
      </c>
      <c r="S235" t="s">
        <v>43</v>
      </c>
      <c r="T235" t="s">
        <v>42</v>
      </c>
      <c r="U235" t="s">
        <v>72</v>
      </c>
      <c r="V235" t="b">
        <v>0</v>
      </c>
      <c r="W235" t="s">
        <v>41</v>
      </c>
      <c r="X235" t="s">
        <v>43</v>
      </c>
      <c r="Y235" t="s">
        <v>43</v>
      </c>
      <c r="Z235" t="s">
        <v>43</v>
      </c>
      <c r="AA235" t="s">
        <v>41</v>
      </c>
      <c r="AB235" t="s">
        <v>42</v>
      </c>
      <c r="AC235" t="s">
        <v>41</v>
      </c>
      <c r="AD235" t="s">
        <v>77</v>
      </c>
      <c r="AE235" t="s">
        <v>62</v>
      </c>
      <c r="AF235" t="s">
        <v>62</v>
      </c>
      <c r="AG235" t="s">
        <v>62</v>
      </c>
      <c r="AI235">
        <v>0</v>
      </c>
      <c r="AJ235" t="s">
        <v>108</v>
      </c>
      <c r="AK235" t="s">
        <v>49</v>
      </c>
    </row>
    <row r="236" spans="1:37" x14ac:dyDescent="0.3">
      <c r="A236">
        <v>235</v>
      </c>
      <c r="B236">
        <v>239</v>
      </c>
      <c r="C236" t="s">
        <v>37</v>
      </c>
      <c r="G236" t="s">
        <v>67</v>
      </c>
      <c r="H236">
        <v>12305</v>
      </c>
      <c r="I236" t="s">
        <v>39</v>
      </c>
      <c r="J236" t="s">
        <v>40</v>
      </c>
      <c r="K236">
        <v>1</v>
      </c>
      <c r="L236" t="s">
        <v>43</v>
      </c>
      <c r="M236" t="s">
        <v>42</v>
      </c>
      <c r="N236" t="s">
        <v>42</v>
      </c>
      <c r="O236" t="s">
        <v>42</v>
      </c>
      <c r="P236" t="s">
        <v>42</v>
      </c>
      <c r="Q236" t="s">
        <v>42</v>
      </c>
      <c r="R236" t="s">
        <v>42</v>
      </c>
      <c r="S236" t="s">
        <v>42</v>
      </c>
      <c r="T236" t="s">
        <v>42</v>
      </c>
      <c r="U236" t="s">
        <v>56</v>
      </c>
      <c r="V236" t="b">
        <v>0</v>
      </c>
      <c r="W236" t="s">
        <v>43</v>
      </c>
      <c r="X236" t="s">
        <v>41</v>
      </c>
      <c r="Y236" t="s">
        <v>41</v>
      </c>
      <c r="Z236" t="s">
        <v>43</v>
      </c>
      <c r="AA236" t="s">
        <v>41</v>
      </c>
      <c r="AB236" t="s">
        <v>41</v>
      </c>
      <c r="AC236" t="s">
        <v>41</v>
      </c>
      <c r="AD236" t="s">
        <v>46</v>
      </c>
      <c r="AE236" t="s">
        <v>62</v>
      </c>
      <c r="AF236" t="s">
        <v>47</v>
      </c>
      <c r="AG236" t="s">
        <v>47</v>
      </c>
      <c r="AI236">
        <v>0</v>
      </c>
      <c r="AJ236" t="s">
        <v>48</v>
      </c>
      <c r="AK236" t="s">
        <v>57</v>
      </c>
    </row>
    <row r="237" spans="1:37" x14ac:dyDescent="0.3">
      <c r="A237">
        <v>236</v>
      </c>
      <c r="B237">
        <v>240</v>
      </c>
      <c r="C237" t="s">
        <v>37</v>
      </c>
      <c r="G237" t="s">
        <v>67</v>
      </c>
      <c r="H237">
        <v>12307</v>
      </c>
      <c r="I237" t="s">
        <v>39</v>
      </c>
      <c r="J237" t="s">
        <v>40</v>
      </c>
      <c r="K237">
        <v>0</v>
      </c>
      <c r="L237" t="s">
        <v>43</v>
      </c>
      <c r="M237" t="s">
        <v>43</v>
      </c>
      <c r="N237" t="s">
        <v>42</v>
      </c>
      <c r="O237" t="s">
        <v>42</v>
      </c>
      <c r="P237" t="s">
        <v>43</v>
      </c>
      <c r="Q237" t="s">
        <v>43</v>
      </c>
      <c r="R237" t="s">
        <v>43</v>
      </c>
      <c r="S237" t="s">
        <v>43</v>
      </c>
      <c r="T237" t="s">
        <v>43</v>
      </c>
      <c r="U237" t="s">
        <v>56</v>
      </c>
      <c r="V237" t="b">
        <v>0</v>
      </c>
      <c r="W237" t="s">
        <v>43</v>
      </c>
      <c r="X237" t="s">
        <v>43</v>
      </c>
      <c r="Y237" t="s">
        <v>43</v>
      </c>
      <c r="Z237" t="s">
        <v>43</v>
      </c>
      <c r="AA237" t="s">
        <v>43</v>
      </c>
      <c r="AB237" t="s">
        <v>43</v>
      </c>
      <c r="AC237" t="s">
        <v>43</v>
      </c>
      <c r="AD237" t="s">
        <v>46</v>
      </c>
      <c r="AE237" t="s">
        <v>47</v>
      </c>
      <c r="AF237" t="s">
        <v>47</v>
      </c>
      <c r="AG237" t="s">
        <v>62</v>
      </c>
      <c r="AI237">
        <v>0</v>
      </c>
      <c r="AJ237" t="s">
        <v>108</v>
      </c>
      <c r="AK237" t="s">
        <v>84</v>
      </c>
    </row>
    <row r="238" spans="1:37" x14ac:dyDescent="0.3">
      <c r="A238">
        <v>237</v>
      </c>
      <c r="B238">
        <v>241</v>
      </c>
      <c r="C238" t="s">
        <v>37</v>
      </c>
      <c r="G238" t="s">
        <v>61</v>
      </c>
      <c r="H238">
        <v>12305</v>
      </c>
      <c r="I238" t="s">
        <v>88</v>
      </c>
      <c r="J238" t="s">
        <v>64</v>
      </c>
      <c r="K238">
        <v>0</v>
      </c>
      <c r="L238" t="s">
        <v>43</v>
      </c>
      <c r="M238" t="s">
        <v>43</v>
      </c>
      <c r="N238" t="s">
        <v>42</v>
      </c>
      <c r="O238" t="s">
        <v>43</v>
      </c>
      <c r="P238" t="s">
        <v>42</v>
      </c>
      <c r="Q238" t="s">
        <v>42</v>
      </c>
      <c r="R238" t="s">
        <v>41</v>
      </c>
      <c r="S238" t="s">
        <v>41</v>
      </c>
      <c r="T238" t="s">
        <v>43</v>
      </c>
      <c r="U238" t="s">
        <v>56</v>
      </c>
      <c r="V238" t="b">
        <v>0</v>
      </c>
      <c r="W238" t="s">
        <v>65</v>
      </c>
      <c r="X238" t="s">
        <v>43</v>
      </c>
      <c r="Y238" t="s">
        <v>43</v>
      </c>
      <c r="Z238" t="s">
        <v>41</v>
      </c>
      <c r="AA238" t="s">
        <v>43</v>
      </c>
      <c r="AB238" t="s">
        <v>43</v>
      </c>
      <c r="AC238" t="s">
        <v>41</v>
      </c>
      <c r="AD238" t="s">
        <v>53</v>
      </c>
      <c r="AE238" t="s">
        <v>62</v>
      </c>
      <c r="AF238" t="s">
        <v>62</v>
      </c>
      <c r="AG238" t="s">
        <v>62</v>
      </c>
      <c r="AH238" t="s">
        <v>158</v>
      </c>
      <c r="AI238">
        <v>1</v>
      </c>
      <c r="AJ238" t="s">
        <v>48</v>
      </c>
      <c r="AK238" t="s">
        <v>57</v>
      </c>
    </row>
    <row r="239" spans="1:37" x14ac:dyDescent="0.3">
      <c r="A239">
        <v>238</v>
      </c>
      <c r="B239">
        <v>242</v>
      </c>
      <c r="C239" t="s">
        <v>37</v>
      </c>
      <c r="G239" t="s">
        <v>58</v>
      </c>
      <c r="H239">
        <v>12307</v>
      </c>
      <c r="I239" t="s">
        <v>39</v>
      </c>
      <c r="J239" t="s">
        <v>64</v>
      </c>
      <c r="K239">
        <v>0</v>
      </c>
      <c r="L239" t="s">
        <v>43</v>
      </c>
      <c r="M239" t="s">
        <v>42</v>
      </c>
      <c r="N239" t="s">
        <v>42</v>
      </c>
      <c r="O239" t="s">
        <v>42</v>
      </c>
      <c r="P239" t="s">
        <v>42</v>
      </c>
      <c r="Q239" t="s">
        <v>42</v>
      </c>
      <c r="R239" t="s">
        <v>42</v>
      </c>
      <c r="S239" t="s">
        <v>42</v>
      </c>
      <c r="T239" t="s">
        <v>42</v>
      </c>
      <c r="U239" t="s">
        <v>56</v>
      </c>
      <c r="V239" t="b">
        <v>0</v>
      </c>
      <c r="W239" t="s">
        <v>43</v>
      </c>
      <c r="X239" t="s">
        <v>43</v>
      </c>
      <c r="Y239" t="s">
        <v>43</v>
      </c>
      <c r="Z239" t="s">
        <v>42</v>
      </c>
      <c r="AA239" t="s">
        <v>43</v>
      </c>
      <c r="AB239" t="s">
        <v>43</v>
      </c>
      <c r="AC239" t="s">
        <v>42</v>
      </c>
      <c r="AD239" t="s">
        <v>77</v>
      </c>
      <c r="AE239" t="s">
        <v>62</v>
      </c>
      <c r="AF239" t="s">
        <v>62</v>
      </c>
      <c r="AG239" t="s">
        <v>62</v>
      </c>
      <c r="AH239" t="s">
        <v>159</v>
      </c>
      <c r="AI239">
        <v>1</v>
      </c>
      <c r="AJ239" t="s">
        <v>108</v>
      </c>
      <c r="AK239" t="s">
        <v>57</v>
      </c>
    </row>
    <row r="240" spans="1:37" x14ac:dyDescent="0.3">
      <c r="A240">
        <v>239</v>
      </c>
      <c r="B240">
        <v>243</v>
      </c>
      <c r="C240" t="s">
        <v>37</v>
      </c>
      <c r="G240" t="s">
        <v>58</v>
      </c>
      <c r="H240">
        <v>12304</v>
      </c>
      <c r="I240" t="s">
        <v>117</v>
      </c>
      <c r="J240" t="s">
        <v>40</v>
      </c>
      <c r="K240">
        <v>0</v>
      </c>
      <c r="L240" t="s">
        <v>43</v>
      </c>
      <c r="M240" t="s">
        <v>43</v>
      </c>
      <c r="N240" t="s">
        <v>42</v>
      </c>
      <c r="O240" t="s">
        <v>42</v>
      </c>
      <c r="P240" t="s">
        <v>42</v>
      </c>
      <c r="Q240" t="s">
        <v>42</v>
      </c>
      <c r="R240" t="s">
        <v>41</v>
      </c>
      <c r="S240" t="s">
        <v>43</v>
      </c>
      <c r="T240" t="s">
        <v>43</v>
      </c>
      <c r="U240" t="s">
        <v>52</v>
      </c>
      <c r="V240" t="b">
        <v>0</v>
      </c>
      <c r="W240" t="s">
        <v>43</v>
      </c>
      <c r="X240" t="s">
        <v>41</v>
      </c>
      <c r="Y240" t="s">
        <v>43</v>
      </c>
      <c r="Z240" t="s">
        <v>43</v>
      </c>
      <c r="AA240" t="s">
        <v>41</v>
      </c>
      <c r="AB240" t="s">
        <v>43</v>
      </c>
      <c r="AC240" t="s">
        <v>43</v>
      </c>
      <c r="AD240" t="s">
        <v>77</v>
      </c>
      <c r="AE240" t="s">
        <v>62</v>
      </c>
      <c r="AF240" t="s">
        <v>47</v>
      </c>
      <c r="AG240" t="s">
        <v>47</v>
      </c>
      <c r="AI240">
        <v>0</v>
      </c>
      <c r="AJ240" t="s">
        <v>76</v>
      </c>
      <c r="AK240" t="s">
        <v>57</v>
      </c>
    </row>
    <row r="241" spans="1:37" x14ac:dyDescent="0.3">
      <c r="A241">
        <v>240</v>
      </c>
      <c r="B241">
        <v>244</v>
      </c>
      <c r="C241" t="s">
        <v>37</v>
      </c>
      <c r="G241" t="s">
        <v>85</v>
      </c>
      <c r="H241">
        <v>12307</v>
      </c>
      <c r="I241" t="s">
        <v>39</v>
      </c>
      <c r="J241" t="s">
        <v>64</v>
      </c>
      <c r="K241">
        <v>0</v>
      </c>
      <c r="L241" t="s">
        <v>41</v>
      </c>
      <c r="M241" t="s">
        <v>41</v>
      </c>
      <c r="N241" t="s">
        <v>42</v>
      </c>
      <c r="O241" t="s">
        <v>42</v>
      </c>
      <c r="P241" t="s">
        <v>43</v>
      </c>
      <c r="Q241" t="s">
        <v>42</v>
      </c>
      <c r="R241" t="s">
        <v>41</v>
      </c>
      <c r="S241" t="s">
        <v>41</v>
      </c>
      <c r="T241" t="s">
        <v>43</v>
      </c>
      <c r="U241" t="s">
        <v>56</v>
      </c>
      <c r="V241" t="b">
        <v>0</v>
      </c>
      <c r="W241" t="s">
        <v>45</v>
      </c>
      <c r="X241" t="s">
        <v>41</v>
      </c>
      <c r="Y241" t="s">
        <v>41</v>
      </c>
      <c r="Z241" t="s">
        <v>41</v>
      </c>
      <c r="AA241" t="s">
        <v>41</v>
      </c>
      <c r="AB241" t="s">
        <v>41</v>
      </c>
      <c r="AC241" t="s">
        <v>41</v>
      </c>
      <c r="AD241" t="s">
        <v>53</v>
      </c>
      <c r="AE241" t="s">
        <v>54</v>
      </c>
      <c r="AF241" t="s">
        <v>54</v>
      </c>
      <c r="AG241" t="s">
        <v>47</v>
      </c>
      <c r="AI241">
        <v>0</v>
      </c>
      <c r="AJ241" t="s">
        <v>108</v>
      </c>
      <c r="AK241" t="s">
        <v>49</v>
      </c>
    </row>
    <row r="242" spans="1:37" x14ac:dyDescent="0.3">
      <c r="A242">
        <v>241</v>
      </c>
      <c r="B242">
        <v>245</v>
      </c>
      <c r="C242" t="s">
        <v>37</v>
      </c>
      <c r="G242" t="s">
        <v>58</v>
      </c>
      <c r="H242">
        <v>12309</v>
      </c>
      <c r="I242" t="s">
        <v>51</v>
      </c>
      <c r="J242" t="s">
        <v>40</v>
      </c>
      <c r="K242">
        <v>1</v>
      </c>
      <c r="L242" t="s">
        <v>41</v>
      </c>
      <c r="M242" t="s">
        <v>41</v>
      </c>
      <c r="N242" t="s">
        <v>42</v>
      </c>
      <c r="O242" t="s">
        <v>43</v>
      </c>
      <c r="P242" t="s">
        <v>43</v>
      </c>
      <c r="Q242" t="s">
        <v>43</v>
      </c>
      <c r="R242" t="s">
        <v>43</v>
      </c>
      <c r="S242" t="s">
        <v>43</v>
      </c>
      <c r="T242" t="s">
        <v>43</v>
      </c>
      <c r="U242" t="s">
        <v>72</v>
      </c>
      <c r="V242" t="b">
        <v>1</v>
      </c>
      <c r="W242" t="s">
        <v>45</v>
      </c>
      <c r="X242" t="s">
        <v>41</v>
      </c>
      <c r="Y242" t="s">
        <v>43</v>
      </c>
      <c r="Z242" t="s">
        <v>43</v>
      </c>
      <c r="AA242" t="s">
        <v>41</v>
      </c>
      <c r="AB242" t="s">
        <v>41</v>
      </c>
      <c r="AC242" t="s">
        <v>43</v>
      </c>
      <c r="AD242" t="s">
        <v>59</v>
      </c>
      <c r="AE242" t="s">
        <v>54</v>
      </c>
      <c r="AF242" t="s">
        <v>54</v>
      </c>
      <c r="AG242" t="s">
        <v>54</v>
      </c>
      <c r="AI242">
        <v>0</v>
      </c>
      <c r="AJ242" t="s">
        <v>60</v>
      </c>
      <c r="AK242" t="s">
        <v>49</v>
      </c>
    </row>
    <row r="243" spans="1:37" x14ac:dyDescent="0.3">
      <c r="A243">
        <v>242</v>
      </c>
      <c r="B243">
        <v>246</v>
      </c>
      <c r="C243" t="s">
        <v>37</v>
      </c>
      <c r="G243" t="s">
        <v>85</v>
      </c>
      <c r="H243">
        <v>12304</v>
      </c>
      <c r="I243" t="s">
        <v>51</v>
      </c>
      <c r="J243" t="s">
        <v>71</v>
      </c>
      <c r="K243">
        <v>0</v>
      </c>
      <c r="L243" t="s">
        <v>41</v>
      </c>
      <c r="M243" t="s">
        <v>41</v>
      </c>
      <c r="N243" t="s">
        <v>42</v>
      </c>
      <c r="O243" t="s">
        <v>42</v>
      </c>
      <c r="P243" t="s">
        <v>42</v>
      </c>
      <c r="Q243" t="s">
        <v>42</v>
      </c>
      <c r="R243" t="s">
        <v>42</v>
      </c>
      <c r="S243" t="s">
        <v>41</v>
      </c>
      <c r="T243" t="s">
        <v>41</v>
      </c>
      <c r="U243" t="s">
        <v>56</v>
      </c>
      <c r="V243" t="b">
        <v>0</v>
      </c>
      <c r="W243" t="s">
        <v>43</v>
      </c>
      <c r="X243" t="s">
        <v>41</v>
      </c>
      <c r="Y243" t="s">
        <v>42</v>
      </c>
      <c r="Z243" t="s">
        <v>42</v>
      </c>
      <c r="AA243" t="s">
        <v>43</v>
      </c>
      <c r="AB243" t="s">
        <v>42</v>
      </c>
      <c r="AC243" t="s">
        <v>42</v>
      </c>
      <c r="AD243" t="s">
        <v>46</v>
      </c>
      <c r="AE243" t="s">
        <v>62</v>
      </c>
      <c r="AF243" t="s">
        <v>47</v>
      </c>
      <c r="AG243" t="s">
        <v>62</v>
      </c>
      <c r="AI243">
        <v>0</v>
      </c>
      <c r="AJ243" t="s">
        <v>76</v>
      </c>
      <c r="AK243" t="s">
        <v>49</v>
      </c>
    </row>
    <row r="244" spans="1:37" x14ac:dyDescent="0.3">
      <c r="A244">
        <v>243</v>
      </c>
      <c r="B244">
        <v>247</v>
      </c>
      <c r="C244" t="s">
        <v>37</v>
      </c>
      <c r="G244" t="s">
        <v>61</v>
      </c>
      <c r="H244">
        <v>12308</v>
      </c>
      <c r="I244" t="s">
        <v>39</v>
      </c>
      <c r="J244" t="s">
        <v>144</v>
      </c>
      <c r="K244">
        <v>0</v>
      </c>
      <c r="L244" t="s">
        <v>42</v>
      </c>
      <c r="M244" t="s">
        <v>43</v>
      </c>
      <c r="N244" t="s">
        <v>43</v>
      </c>
      <c r="O244" t="s">
        <v>43</v>
      </c>
      <c r="P244" t="s">
        <v>41</v>
      </c>
      <c r="Q244" t="s">
        <v>42</v>
      </c>
      <c r="R244" t="s">
        <v>42</v>
      </c>
      <c r="S244" t="s">
        <v>43</v>
      </c>
      <c r="T244" t="s">
        <v>41</v>
      </c>
      <c r="U244" t="s">
        <v>52</v>
      </c>
      <c r="V244" t="b">
        <v>0</v>
      </c>
      <c r="W244" t="s">
        <v>41</v>
      </c>
      <c r="X244" t="s">
        <v>41</v>
      </c>
      <c r="Y244" t="s">
        <v>43</v>
      </c>
      <c r="Z244" t="s">
        <v>42</v>
      </c>
      <c r="AA244" t="s">
        <v>41</v>
      </c>
      <c r="AB244" t="s">
        <v>43</v>
      </c>
      <c r="AC244" t="s">
        <v>42</v>
      </c>
      <c r="AD244" t="s">
        <v>120</v>
      </c>
      <c r="AE244" t="s">
        <v>74</v>
      </c>
      <c r="AF244" t="s">
        <v>79</v>
      </c>
      <c r="AG244" t="s">
        <v>79</v>
      </c>
      <c r="AH244" t="s">
        <v>160</v>
      </c>
      <c r="AI244">
        <v>1</v>
      </c>
      <c r="AJ244" t="s">
        <v>55</v>
      </c>
      <c r="AK244" t="s">
        <v>49</v>
      </c>
    </row>
    <row r="245" spans="1:37" x14ac:dyDescent="0.3">
      <c r="A245">
        <v>244</v>
      </c>
      <c r="B245">
        <v>248</v>
      </c>
      <c r="C245" t="s">
        <v>37</v>
      </c>
      <c r="G245" t="s">
        <v>50</v>
      </c>
      <c r="H245">
        <v>12303</v>
      </c>
      <c r="I245" t="s">
        <v>51</v>
      </c>
      <c r="J245" t="s">
        <v>40</v>
      </c>
      <c r="K245">
        <v>0</v>
      </c>
      <c r="L245" t="s">
        <v>43</v>
      </c>
      <c r="M245" t="s">
        <v>41</v>
      </c>
      <c r="N245" t="s">
        <v>42</v>
      </c>
      <c r="O245" t="s">
        <v>42</v>
      </c>
      <c r="P245" t="s">
        <v>42</v>
      </c>
      <c r="Q245" t="s">
        <v>42</v>
      </c>
      <c r="R245" t="s">
        <v>42</v>
      </c>
      <c r="S245" t="s">
        <v>41</v>
      </c>
      <c r="T245" t="s">
        <v>41</v>
      </c>
      <c r="U245" t="s">
        <v>101</v>
      </c>
      <c r="V245" t="b">
        <v>0</v>
      </c>
      <c r="W245" t="s">
        <v>73</v>
      </c>
      <c r="X245" t="s">
        <v>43</v>
      </c>
      <c r="Y245" t="s">
        <v>41</v>
      </c>
      <c r="Z245" t="s">
        <v>41</v>
      </c>
      <c r="AA245" t="s">
        <v>43</v>
      </c>
      <c r="AB245" t="s">
        <v>41</v>
      </c>
      <c r="AC245" t="s">
        <v>41</v>
      </c>
      <c r="AD245" t="s">
        <v>77</v>
      </c>
      <c r="AE245" t="s">
        <v>62</v>
      </c>
      <c r="AF245" t="s">
        <v>47</v>
      </c>
      <c r="AG245" t="s">
        <v>62</v>
      </c>
      <c r="AH245" t="s">
        <v>161</v>
      </c>
      <c r="AI245">
        <v>1</v>
      </c>
      <c r="AJ245" t="s">
        <v>70</v>
      </c>
      <c r="AK245" t="s">
        <v>57</v>
      </c>
    </row>
    <row r="246" spans="1:37" x14ac:dyDescent="0.3">
      <c r="A246">
        <v>245</v>
      </c>
      <c r="B246">
        <v>249</v>
      </c>
      <c r="C246" t="s">
        <v>37</v>
      </c>
      <c r="G246" t="s">
        <v>85</v>
      </c>
      <c r="H246">
        <v>12303</v>
      </c>
      <c r="I246" t="s">
        <v>88</v>
      </c>
      <c r="J246" t="s">
        <v>71</v>
      </c>
      <c r="K246">
        <v>0</v>
      </c>
      <c r="L246" t="s">
        <v>41</v>
      </c>
      <c r="M246" t="s">
        <v>41</v>
      </c>
      <c r="N246" t="s">
        <v>43</v>
      </c>
      <c r="O246" t="s">
        <v>42</v>
      </c>
      <c r="P246" t="s">
        <v>43</v>
      </c>
      <c r="Q246" t="s">
        <v>42</v>
      </c>
      <c r="R246" t="s">
        <v>41</v>
      </c>
      <c r="S246" t="s">
        <v>41</v>
      </c>
      <c r="T246" t="s">
        <v>42</v>
      </c>
      <c r="U246" t="s">
        <v>44</v>
      </c>
      <c r="V246" t="b">
        <v>0</v>
      </c>
      <c r="W246" t="s">
        <v>65</v>
      </c>
      <c r="X246" t="s">
        <v>41</v>
      </c>
      <c r="Y246" t="s">
        <v>43</v>
      </c>
      <c r="Z246" t="s">
        <v>43</v>
      </c>
      <c r="AA246" t="s">
        <v>41</v>
      </c>
      <c r="AB246" t="s">
        <v>43</v>
      </c>
      <c r="AC246" t="s">
        <v>43</v>
      </c>
      <c r="AD246" t="s">
        <v>53</v>
      </c>
      <c r="AE246" t="s">
        <v>62</v>
      </c>
      <c r="AF246" t="s">
        <v>62</v>
      </c>
      <c r="AG246" t="s">
        <v>74</v>
      </c>
      <c r="AI246">
        <v>0</v>
      </c>
      <c r="AJ246" t="s">
        <v>70</v>
      </c>
      <c r="AK246" t="s">
        <v>57</v>
      </c>
    </row>
    <row r="247" spans="1:37" x14ac:dyDescent="0.3">
      <c r="A247">
        <v>246</v>
      </c>
      <c r="B247">
        <v>250</v>
      </c>
      <c r="C247" t="s">
        <v>37</v>
      </c>
      <c r="G247" t="s">
        <v>50</v>
      </c>
      <c r="H247">
        <v>12309</v>
      </c>
      <c r="I247" t="s">
        <v>51</v>
      </c>
      <c r="J247" t="s">
        <v>64</v>
      </c>
      <c r="K247">
        <v>0</v>
      </c>
      <c r="L247" t="s">
        <v>41</v>
      </c>
      <c r="M247" t="s">
        <v>43</v>
      </c>
      <c r="N247" t="s">
        <v>42</v>
      </c>
      <c r="O247" t="s">
        <v>42</v>
      </c>
      <c r="P247" t="s">
        <v>42</v>
      </c>
      <c r="Q247" t="s">
        <v>42</v>
      </c>
      <c r="R247" t="s">
        <v>42</v>
      </c>
      <c r="S247" t="s">
        <v>43</v>
      </c>
      <c r="T247" t="s">
        <v>43</v>
      </c>
      <c r="U247" t="s">
        <v>56</v>
      </c>
      <c r="V247" t="b">
        <v>0</v>
      </c>
      <c r="W247" t="s">
        <v>45</v>
      </c>
      <c r="X247" t="s">
        <v>43</v>
      </c>
      <c r="Y247" t="s">
        <v>43</v>
      </c>
      <c r="Z247" t="s">
        <v>43</v>
      </c>
      <c r="AA247" t="s">
        <v>43</v>
      </c>
      <c r="AB247" t="s">
        <v>43</v>
      </c>
      <c r="AC247" t="s">
        <v>43</v>
      </c>
      <c r="AD247" t="s">
        <v>53</v>
      </c>
      <c r="AE247" t="s">
        <v>62</v>
      </c>
      <c r="AF247" t="s">
        <v>62</v>
      </c>
      <c r="AG247" t="s">
        <v>62</v>
      </c>
      <c r="AI247">
        <v>0</v>
      </c>
      <c r="AJ247" t="s">
        <v>60</v>
      </c>
      <c r="AK247" t="s">
        <v>49</v>
      </c>
    </row>
    <row r="248" spans="1:37" x14ac:dyDescent="0.3">
      <c r="A248">
        <v>247</v>
      </c>
      <c r="B248">
        <v>251</v>
      </c>
      <c r="C248" t="s">
        <v>37</v>
      </c>
      <c r="G248" t="s">
        <v>85</v>
      </c>
      <c r="H248">
        <v>12304</v>
      </c>
      <c r="I248" t="s">
        <v>39</v>
      </c>
      <c r="J248" t="s">
        <v>130</v>
      </c>
      <c r="K248">
        <v>1</v>
      </c>
      <c r="L248" t="s">
        <v>41</v>
      </c>
      <c r="M248" t="s">
        <v>43</v>
      </c>
      <c r="N248" t="s">
        <v>42</v>
      </c>
      <c r="O248" t="s">
        <v>43</v>
      </c>
      <c r="P248" t="s">
        <v>43</v>
      </c>
      <c r="Q248" t="s">
        <v>43</v>
      </c>
      <c r="R248" t="s">
        <v>42</v>
      </c>
      <c r="S248" t="s">
        <v>41</v>
      </c>
      <c r="T248" t="s">
        <v>41</v>
      </c>
      <c r="U248" t="s">
        <v>56</v>
      </c>
      <c r="V248" t="b">
        <v>1</v>
      </c>
      <c r="W248" t="s">
        <v>45</v>
      </c>
      <c r="X248" t="s">
        <v>41</v>
      </c>
      <c r="Y248" t="s">
        <v>43</v>
      </c>
      <c r="Z248" t="s">
        <v>42</v>
      </c>
      <c r="AA248" t="s">
        <v>41</v>
      </c>
      <c r="AB248" t="s">
        <v>43</v>
      </c>
      <c r="AC248" t="s">
        <v>42</v>
      </c>
      <c r="AD248" t="s">
        <v>46</v>
      </c>
      <c r="AE248" t="s">
        <v>54</v>
      </c>
      <c r="AF248" t="s">
        <v>54</v>
      </c>
      <c r="AG248" t="s">
        <v>54</v>
      </c>
      <c r="AI248">
        <v>0</v>
      </c>
      <c r="AJ248" t="s">
        <v>76</v>
      </c>
      <c r="AK248" t="s">
        <v>57</v>
      </c>
    </row>
    <row r="249" spans="1:37" x14ac:dyDescent="0.3">
      <c r="A249">
        <v>248</v>
      </c>
      <c r="B249">
        <v>252</v>
      </c>
      <c r="C249" t="s">
        <v>37</v>
      </c>
      <c r="G249" t="s">
        <v>83</v>
      </c>
      <c r="H249">
        <v>12309</v>
      </c>
      <c r="I249" t="s">
        <v>51</v>
      </c>
      <c r="J249" t="s">
        <v>64</v>
      </c>
      <c r="K249">
        <v>1</v>
      </c>
      <c r="L249" t="s">
        <v>41</v>
      </c>
      <c r="M249" t="s">
        <v>43</v>
      </c>
      <c r="N249" t="s">
        <v>42</v>
      </c>
      <c r="O249" t="s">
        <v>41</v>
      </c>
      <c r="P249" t="s">
        <v>43</v>
      </c>
      <c r="Q249" t="s">
        <v>43</v>
      </c>
      <c r="R249" t="s">
        <v>43</v>
      </c>
      <c r="S249" t="s">
        <v>43</v>
      </c>
      <c r="T249" t="s">
        <v>43</v>
      </c>
      <c r="U249" t="s">
        <v>72</v>
      </c>
      <c r="V249" t="b">
        <v>1</v>
      </c>
      <c r="W249" t="s">
        <v>65</v>
      </c>
      <c r="X249" t="s">
        <v>41</v>
      </c>
      <c r="Y249" t="s">
        <v>43</v>
      </c>
      <c r="Z249" t="s">
        <v>43</v>
      </c>
      <c r="AA249" t="s">
        <v>41</v>
      </c>
      <c r="AB249" t="s">
        <v>43</v>
      </c>
      <c r="AC249" t="s">
        <v>43</v>
      </c>
      <c r="AD249" t="s">
        <v>59</v>
      </c>
      <c r="AE249" t="s">
        <v>47</v>
      </c>
      <c r="AF249" t="s">
        <v>54</v>
      </c>
      <c r="AG249" t="s">
        <v>54</v>
      </c>
      <c r="AI249">
        <v>0</v>
      </c>
      <c r="AJ249" t="s">
        <v>60</v>
      </c>
      <c r="AK249" t="s">
        <v>49</v>
      </c>
    </row>
    <row r="250" spans="1:37" x14ac:dyDescent="0.3">
      <c r="A250">
        <v>249</v>
      </c>
      <c r="B250">
        <v>253</v>
      </c>
      <c r="C250" t="s">
        <v>37</v>
      </c>
      <c r="G250" t="s">
        <v>50</v>
      </c>
      <c r="H250">
        <v>12309</v>
      </c>
      <c r="I250" t="s">
        <v>39</v>
      </c>
      <c r="J250" t="s">
        <v>40</v>
      </c>
      <c r="K250">
        <v>1</v>
      </c>
      <c r="L250" t="s">
        <v>41</v>
      </c>
      <c r="M250" t="s">
        <v>41</v>
      </c>
      <c r="N250" t="s">
        <v>42</v>
      </c>
      <c r="O250" t="s">
        <v>42</v>
      </c>
      <c r="P250" t="s">
        <v>42</v>
      </c>
      <c r="Q250" t="s">
        <v>42</v>
      </c>
      <c r="R250" t="s">
        <v>42</v>
      </c>
      <c r="S250" t="s">
        <v>42</v>
      </c>
      <c r="T250" t="s">
        <v>43</v>
      </c>
      <c r="U250" t="s">
        <v>52</v>
      </c>
      <c r="V250" t="b">
        <v>1</v>
      </c>
      <c r="W250" t="s">
        <v>45</v>
      </c>
      <c r="X250" t="s">
        <v>41</v>
      </c>
      <c r="Y250" t="s">
        <v>42</v>
      </c>
      <c r="Z250" t="s">
        <v>42</v>
      </c>
      <c r="AA250" t="s">
        <v>41</v>
      </c>
      <c r="AB250" t="s">
        <v>42</v>
      </c>
      <c r="AC250" t="s">
        <v>42</v>
      </c>
      <c r="AD250" t="s">
        <v>46</v>
      </c>
      <c r="AE250" t="s">
        <v>47</v>
      </c>
      <c r="AF250" t="s">
        <v>47</v>
      </c>
      <c r="AG250" t="s">
        <v>47</v>
      </c>
      <c r="AH250" t="s">
        <v>162</v>
      </c>
      <c r="AI250">
        <v>1</v>
      </c>
      <c r="AJ250" t="s">
        <v>60</v>
      </c>
      <c r="AK250" t="s">
        <v>57</v>
      </c>
    </row>
    <row r="251" spans="1:37" x14ac:dyDescent="0.3">
      <c r="A251">
        <v>250</v>
      </c>
      <c r="B251">
        <v>254</v>
      </c>
      <c r="C251" t="s">
        <v>37</v>
      </c>
      <c r="G251" t="s">
        <v>50</v>
      </c>
      <c r="H251">
        <v>12307</v>
      </c>
      <c r="I251" t="s">
        <v>39</v>
      </c>
      <c r="J251" t="s">
        <v>64</v>
      </c>
      <c r="K251">
        <v>0</v>
      </c>
      <c r="L251" t="s">
        <v>41</v>
      </c>
      <c r="M251" t="s">
        <v>43</v>
      </c>
      <c r="N251" t="s">
        <v>42</v>
      </c>
      <c r="O251" t="s">
        <v>42</v>
      </c>
      <c r="P251" t="s">
        <v>42</v>
      </c>
      <c r="Q251" t="s">
        <v>42</v>
      </c>
      <c r="R251" t="s">
        <v>43</v>
      </c>
      <c r="S251" t="s">
        <v>43</v>
      </c>
      <c r="T251" t="s">
        <v>42</v>
      </c>
      <c r="U251" t="s">
        <v>56</v>
      </c>
      <c r="V251" t="b">
        <v>0</v>
      </c>
      <c r="W251" t="s">
        <v>41</v>
      </c>
      <c r="X251" t="s">
        <v>43</v>
      </c>
      <c r="Y251" t="s">
        <v>43</v>
      </c>
      <c r="Z251" t="s">
        <v>43</v>
      </c>
      <c r="AA251" t="s">
        <v>43</v>
      </c>
      <c r="AB251" t="s">
        <v>43</v>
      </c>
      <c r="AC251" t="s">
        <v>43</v>
      </c>
      <c r="AD251" t="s">
        <v>53</v>
      </c>
      <c r="AE251" t="s">
        <v>62</v>
      </c>
      <c r="AF251" t="s">
        <v>62</v>
      </c>
      <c r="AG251" t="s">
        <v>62</v>
      </c>
      <c r="AI251">
        <v>0</v>
      </c>
      <c r="AJ251" t="s">
        <v>108</v>
      </c>
      <c r="AK251" t="s">
        <v>49</v>
      </c>
    </row>
    <row r="252" spans="1:37" x14ac:dyDescent="0.3">
      <c r="A252">
        <v>251</v>
      </c>
      <c r="B252">
        <v>255</v>
      </c>
      <c r="C252" t="s">
        <v>37</v>
      </c>
      <c r="G252" t="s">
        <v>85</v>
      </c>
      <c r="H252">
        <v>12307</v>
      </c>
      <c r="I252" t="s">
        <v>51</v>
      </c>
      <c r="J252" t="s">
        <v>40</v>
      </c>
      <c r="K252">
        <v>0</v>
      </c>
      <c r="L252" t="s">
        <v>41</v>
      </c>
      <c r="M252" t="s">
        <v>41</v>
      </c>
      <c r="N252" t="s">
        <v>42</v>
      </c>
      <c r="O252" t="s">
        <v>42</v>
      </c>
      <c r="P252" t="s">
        <v>41</v>
      </c>
      <c r="Q252" t="s">
        <v>43</v>
      </c>
      <c r="R252" t="s">
        <v>42</v>
      </c>
      <c r="S252" t="s">
        <v>42</v>
      </c>
      <c r="T252" t="s">
        <v>42</v>
      </c>
      <c r="U252" t="s">
        <v>44</v>
      </c>
      <c r="V252" t="b">
        <v>1</v>
      </c>
      <c r="W252" t="s">
        <v>45</v>
      </c>
      <c r="X252" t="s">
        <v>41</v>
      </c>
      <c r="Y252" t="s">
        <v>43</v>
      </c>
      <c r="Z252" t="s">
        <v>43</v>
      </c>
      <c r="AA252" t="s">
        <v>41</v>
      </c>
      <c r="AB252" t="s">
        <v>43</v>
      </c>
      <c r="AC252" t="s">
        <v>43</v>
      </c>
      <c r="AD252" t="s">
        <v>46</v>
      </c>
      <c r="AE252" t="s">
        <v>47</v>
      </c>
      <c r="AF252" t="s">
        <v>47</v>
      </c>
      <c r="AG252" t="s">
        <v>47</v>
      </c>
      <c r="AI252">
        <v>0</v>
      </c>
      <c r="AJ252" t="s">
        <v>108</v>
      </c>
      <c r="AK252" t="s">
        <v>57</v>
      </c>
    </row>
    <row r="253" spans="1:37" x14ac:dyDescent="0.3">
      <c r="A253">
        <v>252</v>
      </c>
      <c r="B253">
        <v>256</v>
      </c>
      <c r="C253" t="s">
        <v>37</v>
      </c>
      <c r="G253" t="s">
        <v>50</v>
      </c>
      <c r="H253">
        <v>12303</v>
      </c>
      <c r="I253" t="s">
        <v>51</v>
      </c>
      <c r="J253" t="s">
        <v>144</v>
      </c>
      <c r="K253">
        <v>0</v>
      </c>
      <c r="L253" t="s">
        <v>43</v>
      </c>
      <c r="M253" t="s">
        <v>43</v>
      </c>
      <c r="N253" t="s">
        <v>42</v>
      </c>
      <c r="O253" t="s">
        <v>42</v>
      </c>
      <c r="P253" t="s">
        <v>41</v>
      </c>
      <c r="Q253" t="s">
        <v>42</v>
      </c>
      <c r="R253" t="s">
        <v>43</v>
      </c>
      <c r="S253" t="s">
        <v>43</v>
      </c>
      <c r="T253" t="s">
        <v>43</v>
      </c>
      <c r="U253" t="s">
        <v>56</v>
      </c>
      <c r="V253" t="b">
        <v>0</v>
      </c>
      <c r="W253" t="s">
        <v>41</v>
      </c>
      <c r="X253" t="s">
        <v>41</v>
      </c>
      <c r="Y253" t="s">
        <v>41</v>
      </c>
      <c r="Z253" t="s">
        <v>41</v>
      </c>
      <c r="AA253" t="s">
        <v>41</v>
      </c>
      <c r="AB253" t="s">
        <v>41</v>
      </c>
      <c r="AC253" t="s">
        <v>41</v>
      </c>
      <c r="AD253" t="s">
        <v>53</v>
      </c>
      <c r="AE253" t="s">
        <v>62</v>
      </c>
      <c r="AF253" t="s">
        <v>47</v>
      </c>
      <c r="AG253" t="s">
        <v>47</v>
      </c>
      <c r="AI253">
        <v>0</v>
      </c>
      <c r="AJ253" t="s">
        <v>70</v>
      </c>
      <c r="AK253" t="s">
        <v>49</v>
      </c>
    </row>
    <row r="254" spans="1:37" x14ac:dyDescent="0.3">
      <c r="A254">
        <v>253</v>
      </c>
      <c r="B254">
        <v>257</v>
      </c>
      <c r="C254" t="s">
        <v>37</v>
      </c>
      <c r="G254" t="s">
        <v>50</v>
      </c>
      <c r="H254">
        <v>12308</v>
      </c>
      <c r="I254" t="s">
        <v>51</v>
      </c>
      <c r="J254" t="s">
        <v>64</v>
      </c>
      <c r="K254">
        <v>0</v>
      </c>
      <c r="L254" t="s">
        <v>43</v>
      </c>
      <c r="M254" t="s">
        <v>43</v>
      </c>
      <c r="N254" t="s">
        <v>43</v>
      </c>
      <c r="O254" t="s">
        <v>43</v>
      </c>
      <c r="P254" t="s">
        <v>43</v>
      </c>
      <c r="Q254" t="s">
        <v>43</v>
      </c>
      <c r="R254" t="s">
        <v>43</v>
      </c>
      <c r="S254" t="s">
        <v>43</v>
      </c>
      <c r="T254" t="s">
        <v>43</v>
      </c>
      <c r="U254" t="s">
        <v>56</v>
      </c>
      <c r="V254" t="b">
        <v>0</v>
      </c>
      <c r="W254" t="s">
        <v>65</v>
      </c>
      <c r="X254" t="s">
        <v>43</v>
      </c>
      <c r="Y254" t="s">
        <v>43</v>
      </c>
      <c r="Z254" t="s">
        <v>42</v>
      </c>
      <c r="AA254" t="s">
        <v>43</v>
      </c>
      <c r="AB254" t="s">
        <v>42</v>
      </c>
      <c r="AC254" t="s">
        <v>42</v>
      </c>
      <c r="AD254" t="s">
        <v>53</v>
      </c>
      <c r="AE254" t="s">
        <v>62</v>
      </c>
      <c r="AF254" t="s">
        <v>62</v>
      </c>
      <c r="AG254" t="s">
        <v>62</v>
      </c>
      <c r="AI254">
        <v>0</v>
      </c>
      <c r="AJ254" t="s">
        <v>55</v>
      </c>
      <c r="AK254" t="s">
        <v>57</v>
      </c>
    </row>
    <row r="255" spans="1:37" x14ac:dyDescent="0.3">
      <c r="A255">
        <v>254</v>
      </c>
      <c r="B255">
        <v>258</v>
      </c>
      <c r="C255" t="s">
        <v>37</v>
      </c>
      <c r="G255" t="s">
        <v>58</v>
      </c>
      <c r="H255">
        <v>12303</v>
      </c>
      <c r="I255" t="s">
        <v>51</v>
      </c>
      <c r="J255" t="s">
        <v>64</v>
      </c>
      <c r="K255">
        <v>0</v>
      </c>
      <c r="L255" t="s">
        <v>43</v>
      </c>
      <c r="M255" t="s">
        <v>43</v>
      </c>
      <c r="N255" t="s">
        <v>43</v>
      </c>
      <c r="O255" t="s">
        <v>42</v>
      </c>
      <c r="P255" t="s">
        <v>41</v>
      </c>
      <c r="Q255" t="s">
        <v>42</v>
      </c>
      <c r="R255" t="s">
        <v>42</v>
      </c>
      <c r="S255" t="s">
        <v>42</v>
      </c>
      <c r="T255" t="s">
        <v>42</v>
      </c>
      <c r="U255" t="s">
        <v>56</v>
      </c>
      <c r="V255" t="b">
        <v>1</v>
      </c>
      <c r="W255" t="s">
        <v>45</v>
      </c>
      <c r="X255" t="s">
        <v>41</v>
      </c>
      <c r="Y255" t="s">
        <v>43</v>
      </c>
      <c r="Z255" t="s">
        <v>43</v>
      </c>
      <c r="AA255" t="s">
        <v>41</v>
      </c>
      <c r="AB255" t="s">
        <v>43</v>
      </c>
      <c r="AC255" t="s">
        <v>43</v>
      </c>
      <c r="AD255" t="s">
        <v>59</v>
      </c>
      <c r="AE255" t="s">
        <v>47</v>
      </c>
      <c r="AF255" t="s">
        <v>47</v>
      </c>
      <c r="AG255" t="s">
        <v>62</v>
      </c>
      <c r="AI255">
        <v>0</v>
      </c>
      <c r="AJ255" t="s">
        <v>70</v>
      </c>
      <c r="AK255" t="s">
        <v>49</v>
      </c>
    </row>
    <row r="256" spans="1:37" x14ac:dyDescent="0.3">
      <c r="A256">
        <v>255</v>
      </c>
      <c r="B256">
        <v>259</v>
      </c>
      <c r="C256" t="s">
        <v>37</v>
      </c>
      <c r="G256" t="s">
        <v>50</v>
      </c>
      <c r="H256">
        <v>12304</v>
      </c>
      <c r="I256" t="s">
        <v>51</v>
      </c>
      <c r="J256" t="s">
        <v>64</v>
      </c>
      <c r="K256">
        <v>1</v>
      </c>
      <c r="L256" t="s">
        <v>41</v>
      </c>
      <c r="M256" t="s">
        <v>42</v>
      </c>
      <c r="N256" t="s">
        <v>43</v>
      </c>
      <c r="O256" t="s">
        <v>42</v>
      </c>
      <c r="P256" t="s">
        <v>42</v>
      </c>
      <c r="Q256" t="s">
        <v>42</v>
      </c>
      <c r="R256" t="s">
        <v>43</v>
      </c>
      <c r="S256" t="s">
        <v>43</v>
      </c>
      <c r="T256" t="s">
        <v>41</v>
      </c>
      <c r="U256" t="s">
        <v>56</v>
      </c>
      <c r="V256" t="b">
        <v>0</v>
      </c>
      <c r="W256" t="s">
        <v>41</v>
      </c>
      <c r="X256" t="s">
        <v>41</v>
      </c>
      <c r="Y256" t="s">
        <v>41</v>
      </c>
      <c r="Z256" t="s">
        <v>41</v>
      </c>
      <c r="AA256" t="s">
        <v>41</v>
      </c>
      <c r="AB256" t="s">
        <v>41</v>
      </c>
      <c r="AC256" t="s">
        <v>41</v>
      </c>
      <c r="AD256" t="s">
        <v>53</v>
      </c>
      <c r="AE256" t="s">
        <v>47</v>
      </c>
      <c r="AF256" t="s">
        <v>47</v>
      </c>
      <c r="AG256" t="s">
        <v>47</v>
      </c>
      <c r="AI256">
        <v>0</v>
      </c>
      <c r="AJ256" t="s">
        <v>76</v>
      </c>
      <c r="AK256" t="s">
        <v>49</v>
      </c>
    </row>
    <row r="257" spans="1:37" x14ac:dyDescent="0.3">
      <c r="A257">
        <v>256</v>
      </c>
      <c r="B257">
        <v>260</v>
      </c>
      <c r="C257" t="s">
        <v>37</v>
      </c>
      <c r="G257" t="s">
        <v>61</v>
      </c>
      <c r="H257">
        <v>12309</v>
      </c>
      <c r="I257" t="s">
        <v>39</v>
      </c>
      <c r="J257" t="s">
        <v>64</v>
      </c>
      <c r="K257">
        <v>0</v>
      </c>
      <c r="L257" t="s">
        <v>41</v>
      </c>
      <c r="M257" t="s">
        <v>41</v>
      </c>
      <c r="N257" t="s">
        <v>43</v>
      </c>
      <c r="O257" t="s">
        <v>42</v>
      </c>
      <c r="P257" t="s">
        <v>41</v>
      </c>
      <c r="Q257" t="s">
        <v>42</v>
      </c>
      <c r="R257" t="s">
        <v>43</v>
      </c>
      <c r="S257" t="s">
        <v>42</v>
      </c>
      <c r="T257" t="s">
        <v>42</v>
      </c>
      <c r="U257" t="s">
        <v>52</v>
      </c>
      <c r="V257" t="b">
        <v>0</v>
      </c>
      <c r="W257" t="s">
        <v>73</v>
      </c>
      <c r="X257" t="s">
        <v>43</v>
      </c>
      <c r="Y257" t="s">
        <v>42</v>
      </c>
      <c r="Z257" t="s">
        <v>42</v>
      </c>
      <c r="AA257" t="s">
        <v>41</v>
      </c>
      <c r="AB257" t="s">
        <v>43</v>
      </c>
      <c r="AC257" t="s">
        <v>42</v>
      </c>
      <c r="AD257" t="s">
        <v>53</v>
      </c>
      <c r="AE257" t="s">
        <v>47</v>
      </c>
      <c r="AF257" t="s">
        <v>47</v>
      </c>
      <c r="AG257" t="s">
        <v>47</v>
      </c>
      <c r="AI257">
        <v>0</v>
      </c>
      <c r="AJ257" t="s">
        <v>60</v>
      </c>
      <c r="AK257" t="s">
        <v>57</v>
      </c>
    </row>
    <row r="258" spans="1:37" x14ac:dyDescent="0.3">
      <c r="A258">
        <v>257</v>
      </c>
      <c r="B258">
        <v>261</v>
      </c>
      <c r="C258" t="s">
        <v>37</v>
      </c>
      <c r="G258" t="s">
        <v>38</v>
      </c>
      <c r="H258">
        <v>12027</v>
      </c>
      <c r="I258" t="s">
        <v>51</v>
      </c>
      <c r="J258" t="s">
        <v>40</v>
      </c>
      <c r="K258">
        <v>1</v>
      </c>
      <c r="L258" t="s">
        <v>41</v>
      </c>
      <c r="M258" t="s">
        <v>43</v>
      </c>
      <c r="N258" t="s">
        <v>42</v>
      </c>
      <c r="O258" t="s">
        <v>42</v>
      </c>
      <c r="P258" t="s">
        <v>43</v>
      </c>
      <c r="Q258" t="s">
        <v>42</v>
      </c>
      <c r="R258" t="s">
        <v>43</v>
      </c>
      <c r="S258" t="s">
        <v>43</v>
      </c>
      <c r="T258" t="s">
        <v>42</v>
      </c>
      <c r="U258" t="s">
        <v>56</v>
      </c>
      <c r="V258" t="b">
        <v>0</v>
      </c>
      <c r="W258" t="s">
        <v>45</v>
      </c>
      <c r="X258" t="s">
        <v>41</v>
      </c>
      <c r="Y258" t="s">
        <v>43</v>
      </c>
      <c r="Z258" t="s">
        <v>42</v>
      </c>
      <c r="AA258" t="s">
        <v>41</v>
      </c>
      <c r="AB258" t="s">
        <v>42</v>
      </c>
      <c r="AC258" t="s">
        <v>41</v>
      </c>
      <c r="AD258" t="s">
        <v>46</v>
      </c>
      <c r="AE258" t="s">
        <v>54</v>
      </c>
      <c r="AF258" t="s">
        <v>54</v>
      </c>
      <c r="AG258" t="s">
        <v>54</v>
      </c>
      <c r="AI258">
        <v>0</v>
      </c>
      <c r="AJ258" t="s">
        <v>63</v>
      </c>
      <c r="AK258" t="s">
        <v>49</v>
      </c>
    </row>
    <row r="259" spans="1:37" x14ac:dyDescent="0.3">
      <c r="A259">
        <v>258</v>
      </c>
      <c r="B259">
        <v>262</v>
      </c>
      <c r="C259" t="s">
        <v>37</v>
      </c>
      <c r="G259" t="s">
        <v>38</v>
      </c>
      <c r="H259">
        <v>12019</v>
      </c>
      <c r="I259" t="s">
        <v>88</v>
      </c>
      <c r="J259" t="s">
        <v>40</v>
      </c>
      <c r="K259">
        <v>1</v>
      </c>
      <c r="L259" t="s">
        <v>43</v>
      </c>
      <c r="M259" t="s">
        <v>41</v>
      </c>
      <c r="N259" t="s">
        <v>42</v>
      </c>
      <c r="O259" t="s">
        <v>42</v>
      </c>
      <c r="P259" t="s">
        <v>42</v>
      </c>
      <c r="Q259" t="s">
        <v>42</v>
      </c>
      <c r="R259" t="s">
        <v>43</v>
      </c>
      <c r="S259" t="s">
        <v>42</v>
      </c>
      <c r="T259" t="s">
        <v>43</v>
      </c>
      <c r="U259" t="s">
        <v>56</v>
      </c>
      <c r="V259" t="b">
        <v>0</v>
      </c>
      <c r="W259" t="s">
        <v>45</v>
      </c>
      <c r="X259" t="s">
        <v>43</v>
      </c>
      <c r="Y259" t="s">
        <v>42</v>
      </c>
      <c r="Z259" t="s">
        <v>42</v>
      </c>
      <c r="AA259" t="s">
        <v>43</v>
      </c>
      <c r="AB259" t="s">
        <v>43</v>
      </c>
      <c r="AC259" t="s">
        <v>42</v>
      </c>
      <c r="AD259" t="s">
        <v>59</v>
      </c>
      <c r="AE259" t="s">
        <v>47</v>
      </c>
      <c r="AF259" t="s">
        <v>47</v>
      </c>
      <c r="AG259" t="s">
        <v>47</v>
      </c>
      <c r="AI259">
        <v>0</v>
      </c>
      <c r="AJ259" t="s">
        <v>63</v>
      </c>
      <c r="AK259" t="s">
        <v>49</v>
      </c>
    </row>
    <row r="260" spans="1:37" x14ac:dyDescent="0.3">
      <c r="A260">
        <v>259</v>
      </c>
      <c r="B260">
        <v>263</v>
      </c>
      <c r="C260" t="s">
        <v>97</v>
      </c>
      <c r="K260">
        <v>0</v>
      </c>
      <c r="V260" t="b">
        <v>0</v>
      </c>
      <c r="AI260">
        <v>0</v>
      </c>
    </row>
    <row r="261" spans="1:37" x14ac:dyDescent="0.3">
      <c r="A261">
        <v>260</v>
      </c>
      <c r="B261">
        <v>264</v>
      </c>
      <c r="C261" t="s">
        <v>37</v>
      </c>
      <c r="G261" t="s">
        <v>83</v>
      </c>
      <c r="H261">
        <v>12307</v>
      </c>
      <c r="I261" t="s">
        <v>39</v>
      </c>
      <c r="J261" t="s">
        <v>40</v>
      </c>
      <c r="K261">
        <v>0</v>
      </c>
      <c r="L261" t="s">
        <v>41</v>
      </c>
      <c r="M261" t="s">
        <v>42</v>
      </c>
      <c r="N261" t="s">
        <v>42</v>
      </c>
      <c r="O261" t="s">
        <v>42</v>
      </c>
      <c r="P261" t="s">
        <v>42</v>
      </c>
      <c r="Q261" t="s">
        <v>42</v>
      </c>
      <c r="R261" t="s">
        <v>41</v>
      </c>
      <c r="S261" t="s">
        <v>41</v>
      </c>
      <c r="T261" t="s">
        <v>42</v>
      </c>
      <c r="U261" t="s">
        <v>52</v>
      </c>
      <c r="V261" t="b">
        <v>0</v>
      </c>
      <c r="W261" t="s">
        <v>45</v>
      </c>
      <c r="X261" t="s">
        <v>41</v>
      </c>
      <c r="Y261" t="s">
        <v>43</v>
      </c>
      <c r="Z261" t="s">
        <v>43</v>
      </c>
      <c r="AA261" t="s">
        <v>41</v>
      </c>
      <c r="AB261" t="s">
        <v>43</v>
      </c>
      <c r="AC261" t="s">
        <v>43</v>
      </c>
      <c r="AD261" t="s">
        <v>59</v>
      </c>
      <c r="AE261" t="s">
        <v>54</v>
      </c>
      <c r="AF261" t="s">
        <v>54</v>
      </c>
      <c r="AG261" t="s">
        <v>54</v>
      </c>
      <c r="AH261" t="s">
        <v>141</v>
      </c>
      <c r="AI261">
        <v>1</v>
      </c>
      <c r="AJ261" t="s">
        <v>108</v>
      </c>
      <c r="AK261" t="s">
        <v>57</v>
      </c>
    </row>
    <row r="262" spans="1:37" x14ac:dyDescent="0.3">
      <c r="A262">
        <v>261</v>
      </c>
      <c r="B262">
        <v>265</v>
      </c>
      <c r="C262" t="s">
        <v>37</v>
      </c>
      <c r="G262" t="s">
        <v>61</v>
      </c>
      <c r="H262">
        <v>12307</v>
      </c>
      <c r="I262" t="s">
        <v>39</v>
      </c>
      <c r="J262" t="s">
        <v>71</v>
      </c>
      <c r="K262">
        <v>0</v>
      </c>
      <c r="L262" t="s">
        <v>43</v>
      </c>
      <c r="M262" t="s">
        <v>43</v>
      </c>
      <c r="N262" t="s">
        <v>43</v>
      </c>
      <c r="O262" t="s">
        <v>42</v>
      </c>
      <c r="P262" t="s">
        <v>42</v>
      </c>
      <c r="Q262" t="s">
        <v>43</v>
      </c>
      <c r="R262" t="s">
        <v>41</v>
      </c>
      <c r="S262" t="s">
        <v>41</v>
      </c>
      <c r="T262" t="s">
        <v>42</v>
      </c>
      <c r="U262" t="s">
        <v>56</v>
      </c>
      <c r="V262" t="b">
        <v>0</v>
      </c>
      <c r="W262" t="s">
        <v>41</v>
      </c>
      <c r="X262" t="s">
        <v>41</v>
      </c>
      <c r="Y262" t="s">
        <v>43</v>
      </c>
      <c r="Z262" t="s">
        <v>43</v>
      </c>
      <c r="AA262" t="s">
        <v>43</v>
      </c>
      <c r="AB262" t="s">
        <v>41</v>
      </c>
      <c r="AC262" t="s">
        <v>43</v>
      </c>
      <c r="AD262" t="s">
        <v>53</v>
      </c>
      <c r="AE262" t="s">
        <v>62</v>
      </c>
      <c r="AF262" t="s">
        <v>62</v>
      </c>
      <c r="AG262" t="s">
        <v>62</v>
      </c>
      <c r="AI262">
        <v>0</v>
      </c>
      <c r="AJ262" t="s">
        <v>108</v>
      </c>
      <c r="AK262" t="s">
        <v>57</v>
      </c>
    </row>
    <row r="263" spans="1:37" x14ac:dyDescent="0.3">
      <c r="A263">
        <v>262</v>
      </c>
      <c r="B263">
        <v>266</v>
      </c>
      <c r="C263" t="s">
        <v>37</v>
      </c>
      <c r="G263" t="s">
        <v>50</v>
      </c>
      <c r="H263">
        <v>12307</v>
      </c>
      <c r="I263" t="s">
        <v>39</v>
      </c>
      <c r="J263" t="s">
        <v>130</v>
      </c>
      <c r="K263">
        <v>0</v>
      </c>
      <c r="L263" t="s">
        <v>41</v>
      </c>
      <c r="M263" t="s">
        <v>43</v>
      </c>
      <c r="N263" t="s">
        <v>43</v>
      </c>
      <c r="O263" t="s">
        <v>43</v>
      </c>
      <c r="P263" t="s">
        <v>43</v>
      </c>
      <c r="Q263" t="s">
        <v>43</v>
      </c>
      <c r="R263" t="s">
        <v>43</v>
      </c>
      <c r="S263" t="s">
        <v>41</v>
      </c>
      <c r="T263" t="s">
        <v>42</v>
      </c>
      <c r="U263" t="s">
        <v>52</v>
      </c>
      <c r="V263" t="b">
        <v>0</v>
      </c>
      <c r="W263" t="s">
        <v>65</v>
      </c>
      <c r="X263" t="s">
        <v>41</v>
      </c>
      <c r="Y263" t="s">
        <v>42</v>
      </c>
      <c r="Z263" t="s">
        <v>43</v>
      </c>
      <c r="AA263" t="s">
        <v>41</v>
      </c>
      <c r="AB263" t="s">
        <v>41</v>
      </c>
      <c r="AC263" t="s">
        <v>41</v>
      </c>
      <c r="AD263" t="s">
        <v>46</v>
      </c>
      <c r="AE263" t="s">
        <v>47</v>
      </c>
      <c r="AF263" t="s">
        <v>47</v>
      </c>
      <c r="AG263" t="s">
        <v>47</v>
      </c>
      <c r="AI263">
        <v>0</v>
      </c>
      <c r="AJ263" t="s">
        <v>108</v>
      </c>
      <c r="AK263" t="s">
        <v>49</v>
      </c>
    </row>
    <row r="264" spans="1:37" x14ac:dyDescent="0.3">
      <c r="A264">
        <v>263</v>
      </c>
      <c r="B264">
        <v>267</v>
      </c>
      <c r="C264" t="s">
        <v>37</v>
      </c>
      <c r="G264" t="s">
        <v>50</v>
      </c>
      <c r="H264">
        <v>12307</v>
      </c>
      <c r="I264" t="s">
        <v>39</v>
      </c>
      <c r="J264" t="s">
        <v>64</v>
      </c>
      <c r="K264">
        <v>0</v>
      </c>
      <c r="L264" t="s">
        <v>43</v>
      </c>
      <c r="M264" t="s">
        <v>43</v>
      </c>
      <c r="N264" t="s">
        <v>43</v>
      </c>
      <c r="O264" t="s">
        <v>43</v>
      </c>
      <c r="P264" t="s">
        <v>43</v>
      </c>
      <c r="Q264" t="s">
        <v>43</v>
      </c>
      <c r="R264" t="s">
        <v>43</v>
      </c>
      <c r="S264" t="s">
        <v>43</v>
      </c>
      <c r="T264" t="s">
        <v>43</v>
      </c>
      <c r="U264" t="s">
        <v>52</v>
      </c>
      <c r="V264" t="b">
        <v>0</v>
      </c>
      <c r="W264" t="s">
        <v>43</v>
      </c>
      <c r="X264" t="s">
        <v>43</v>
      </c>
      <c r="Y264" t="s">
        <v>43</v>
      </c>
      <c r="Z264" t="s">
        <v>43</v>
      </c>
      <c r="AA264" t="s">
        <v>41</v>
      </c>
      <c r="AB264" t="s">
        <v>43</v>
      </c>
      <c r="AC264" t="s">
        <v>43</v>
      </c>
      <c r="AD264" t="s">
        <v>53</v>
      </c>
      <c r="AE264" t="s">
        <v>62</v>
      </c>
      <c r="AF264" t="s">
        <v>62</v>
      </c>
      <c r="AG264" t="s">
        <v>62</v>
      </c>
      <c r="AI264">
        <v>0</v>
      </c>
      <c r="AJ264" t="s">
        <v>108</v>
      </c>
      <c r="AK264" t="s">
        <v>49</v>
      </c>
    </row>
    <row r="265" spans="1:37" x14ac:dyDescent="0.3">
      <c r="A265">
        <v>264</v>
      </c>
      <c r="B265">
        <v>268</v>
      </c>
      <c r="C265" t="s">
        <v>37</v>
      </c>
      <c r="G265" t="s">
        <v>61</v>
      </c>
      <c r="H265">
        <v>12305</v>
      </c>
      <c r="I265" t="s">
        <v>39</v>
      </c>
      <c r="J265" t="s">
        <v>71</v>
      </c>
      <c r="K265">
        <v>0</v>
      </c>
      <c r="L265" t="s">
        <v>43</v>
      </c>
      <c r="M265" t="s">
        <v>43</v>
      </c>
      <c r="N265" t="s">
        <v>41</v>
      </c>
      <c r="O265" t="s">
        <v>41</v>
      </c>
      <c r="P265" t="s">
        <v>41</v>
      </c>
      <c r="Q265" t="s">
        <v>41</v>
      </c>
      <c r="R265" t="s">
        <v>42</v>
      </c>
      <c r="S265" t="s">
        <v>42</v>
      </c>
      <c r="T265" t="s">
        <v>43</v>
      </c>
      <c r="U265" t="s">
        <v>56</v>
      </c>
      <c r="V265" t="b">
        <v>0</v>
      </c>
      <c r="W265" t="s">
        <v>43</v>
      </c>
      <c r="X265" t="s">
        <v>43</v>
      </c>
      <c r="Y265" t="s">
        <v>43</v>
      </c>
      <c r="Z265" t="s">
        <v>43</v>
      </c>
      <c r="AA265" t="s">
        <v>43</v>
      </c>
      <c r="AB265" t="s">
        <v>41</v>
      </c>
      <c r="AC265" t="s">
        <v>42</v>
      </c>
      <c r="AD265" t="s">
        <v>46</v>
      </c>
      <c r="AE265" t="s">
        <v>62</v>
      </c>
      <c r="AF265" t="s">
        <v>62</v>
      </c>
      <c r="AG265" t="s">
        <v>62</v>
      </c>
      <c r="AI265">
        <v>0</v>
      </c>
      <c r="AJ265" t="s">
        <v>48</v>
      </c>
      <c r="AK265" t="s">
        <v>57</v>
      </c>
    </row>
    <row r="266" spans="1:37" x14ac:dyDescent="0.3">
      <c r="A266">
        <v>265</v>
      </c>
      <c r="B266">
        <v>269</v>
      </c>
      <c r="C266" t="s">
        <v>37</v>
      </c>
      <c r="G266" t="s">
        <v>50</v>
      </c>
      <c r="H266">
        <v>12307</v>
      </c>
      <c r="I266" t="s">
        <v>39</v>
      </c>
      <c r="J266" t="s">
        <v>64</v>
      </c>
      <c r="K266">
        <v>0</v>
      </c>
      <c r="L266" t="s">
        <v>41</v>
      </c>
      <c r="M266" t="s">
        <v>41</v>
      </c>
      <c r="N266" t="s">
        <v>42</v>
      </c>
      <c r="O266" t="s">
        <v>42</v>
      </c>
      <c r="P266" t="s">
        <v>43</v>
      </c>
      <c r="Q266" t="s">
        <v>42</v>
      </c>
      <c r="R266" t="s">
        <v>41</v>
      </c>
      <c r="S266" t="s">
        <v>41</v>
      </c>
      <c r="T266" t="s">
        <v>41</v>
      </c>
      <c r="U266" t="s">
        <v>52</v>
      </c>
      <c r="V266" t="b">
        <v>0</v>
      </c>
      <c r="W266" t="s">
        <v>41</v>
      </c>
      <c r="X266" t="s">
        <v>41</v>
      </c>
      <c r="Y266" t="s">
        <v>42</v>
      </c>
      <c r="Z266" t="s">
        <v>43</v>
      </c>
      <c r="AA266" t="s">
        <v>41</v>
      </c>
      <c r="AB266" t="s">
        <v>41</v>
      </c>
      <c r="AC266" t="s">
        <v>41</v>
      </c>
      <c r="AD266" t="s">
        <v>59</v>
      </c>
      <c r="AE266" t="s">
        <v>54</v>
      </c>
      <c r="AF266" t="s">
        <v>47</v>
      </c>
      <c r="AG266" t="s">
        <v>47</v>
      </c>
      <c r="AI266">
        <v>0</v>
      </c>
      <c r="AJ266" t="s">
        <v>108</v>
      </c>
      <c r="AK266" t="s">
        <v>49</v>
      </c>
    </row>
    <row r="267" spans="1:37" x14ac:dyDescent="0.3">
      <c r="A267">
        <v>266</v>
      </c>
      <c r="B267">
        <v>270</v>
      </c>
      <c r="C267" t="s">
        <v>37</v>
      </c>
      <c r="G267" t="s">
        <v>61</v>
      </c>
      <c r="H267">
        <v>12303</v>
      </c>
      <c r="I267" t="s">
        <v>39</v>
      </c>
      <c r="J267" t="s">
        <v>64</v>
      </c>
      <c r="K267">
        <v>0</v>
      </c>
      <c r="L267" t="s">
        <v>41</v>
      </c>
      <c r="M267" t="s">
        <v>43</v>
      </c>
      <c r="N267" t="s">
        <v>43</v>
      </c>
      <c r="O267" t="s">
        <v>42</v>
      </c>
      <c r="P267" t="s">
        <v>43</v>
      </c>
      <c r="Q267" t="s">
        <v>43</v>
      </c>
      <c r="R267" t="s">
        <v>43</v>
      </c>
      <c r="S267" t="s">
        <v>41</v>
      </c>
      <c r="T267" t="s">
        <v>43</v>
      </c>
      <c r="U267" t="s">
        <v>52</v>
      </c>
      <c r="V267" t="b">
        <v>0</v>
      </c>
      <c r="W267" t="s">
        <v>65</v>
      </c>
      <c r="X267" t="s">
        <v>41</v>
      </c>
      <c r="Y267" t="s">
        <v>41</v>
      </c>
      <c r="Z267" t="s">
        <v>41</v>
      </c>
      <c r="AA267" t="s">
        <v>41</v>
      </c>
      <c r="AB267" t="s">
        <v>41</v>
      </c>
      <c r="AC267" t="s">
        <v>41</v>
      </c>
      <c r="AD267" t="s">
        <v>46</v>
      </c>
      <c r="AE267" t="s">
        <v>62</v>
      </c>
      <c r="AF267" t="s">
        <v>62</v>
      </c>
      <c r="AG267" t="s">
        <v>47</v>
      </c>
      <c r="AI267">
        <v>0</v>
      </c>
      <c r="AJ267" t="s">
        <v>70</v>
      </c>
      <c r="AK267" t="s">
        <v>49</v>
      </c>
    </row>
    <row r="268" spans="1:37" x14ac:dyDescent="0.3">
      <c r="A268">
        <v>267</v>
      </c>
      <c r="B268">
        <v>271</v>
      </c>
      <c r="C268" t="s">
        <v>37</v>
      </c>
      <c r="G268" t="s">
        <v>67</v>
      </c>
      <c r="H268">
        <v>12303</v>
      </c>
      <c r="I268" t="s">
        <v>39</v>
      </c>
      <c r="J268" t="s">
        <v>64</v>
      </c>
      <c r="K268">
        <v>0</v>
      </c>
      <c r="L268" t="s">
        <v>41</v>
      </c>
      <c r="M268" t="s">
        <v>43</v>
      </c>
      <c r="N268" t="s">
        <v>43</v>
      </c>
      <c r="O268" t="s">
        <v>42</v>
      </c>
      <c r="P268" t="s">
        <v>43</v>
      </c>
      <c r="Q268" t="s">
        <v>43</v>
      </c>
      <c r="R268" t="s">
        <v>43</v>
      </c>
      <c r="S268" t="s">
        <v>43</v>
      </c>
      <c r="T268" t="s">
        <v>42</v>
      </c>
      <c r="U268" t="s">
        <v>52</v>
      </c>
      <c r="V268" t="b">
        <v>0</v>
      </c>
      <c r="W268" t="s">
        <v>65</v>
      </c>
      <c r="X268" t="s">
        <v>43</v>
      </c>
      <c r="Y268" t="s">
        <v>43</v>
      </c>
      <c r="Z268" t="s">
        <v>43</v>
      </c>
      <c r="AA268" t="s">
        <v>41</v>
      </c>
      <c r="AB268" t="s">
        <v>43</v>
      </c>
      <c r="AC268" t="s">
        <v>43</v>
      </c>
      <c r="AD268" t="s">
        <v>53</v>
      </c>
      <c r="AE268" t="s">
        <v>47</v>
      </c>
      <c r="AF268" t="s">
        <v>47</v>
      </c>
      <c r="AG268" t="s">
        <v>47</v>
      </c>
      <c r="AI268">
        <v>0</v>
      </c>
      <c r="AJ268" t="s">
        <v>70</v>
      </c>
      <c r="AK268" t="s">
        <v>57</v>
      </c>
    </row>
    <row r="269" spans="1:37" x14ac:dyDescent="0.3">
      <c r="A269">
        <v>268</v>
      </c>
      <c r="B269">
        <v>272</v>
      </c>
      <c r="C269" t="s">
        <v>37</v>
      </c>
      <c r="G269" t="s">
        <v>50</v>
      </c>
      <c r="H269">
        <v>12303</v>
      </c>
      <c r="I269" t="s">
        <v>39</v>
      </c>
      <c r="J269" t="s">
        <v>64</v>
      </c>
      <c r="K269">
        <v>1</v>
      </c>
      <c r="L269" t="s">
        <v>41</v>
      </c>
      <c r="M269" t="s">
        <v>41</v>
      </c>
      <c r="N269" t="s">
        <v>41</v>
      </c>
      <c r="O269" t="s">
        <v>42</v>
      </c>
      <c r="P269" t="s">
        <v>42</v>
      </c>
      <c r="Q269" t="s">
        <v>42</v>
      </c>
      <c r="R269" t="s">
        <v>43</v>
      </c>
      <c r="S269" t="s">
        <v>43</v>
      </c>
      <c r="T269" t="s">
        <v>43</v>
      </c>
      <c r="U269" t="s">
        <v>56</v>
      </c>
      <c r="V269" t="b">
        <v>0</v>
      </c>
      <c r="W269" t="s">
        <v>41</v>
      </c>
      <c r="X269" t="s">
        <v>41</v>
      </c>
      <c r="Y269" t="s">
        <v>41</v>
      </c>
      <c r="Z269" t="s">
        <v>41</v>
      </c>
      <c r="AA269" t="s">
        <v>41</v>
      </c>
      <c r="AB269" t="s">
        <v>41</v>
      </c>
      <c r="AC269" t="s">
        <v>41</v>
      </c>
      <c r="AD269" t="s">
        <v>53</v>
      </c>
      <c r="AE269" t="s">
        <v>62</v>
      </c>
      <c r="AF269" t="s">
        <v>62</v>
      </c>
      <c r="AG269" t="s">
        <v>62</v>
      </c>
      <c r="AI269">
        <v>0</v>
      </c>
      <c r="AJ269" t="s">
        <v>70</v>
      </c>
      <c r="AK269" t="s">
        <v>49</v>
      </c>
    </row>
    <row r="270" spans="1:37" x14ac:dyDescent="0.3">
      <c r="A270">
        <v>269</v>
      </c>
      <c r="B270">
        <v>273</v>
      </c>
      <c r="C270" t="s">
        <v>37</v>
      </c>
      <c r="G270" t="s">
        <v>83</v>
      </c>
      <c r="H270">
        <v>12304</v>
      </c>
      <c r="I270" t="s">
        <v>88</v>
      </c>
      <c r="J270" t="s">
        <v>64</v>
      </c>
      <c r="K270">
        <v>0</v>
      </c>
      <c r="L270" t="s">
        <v>43</v>
      </c>
      <c r="M270" t="s">
        <v>42</v>
      </c>
      <c r="N270" t="s">
        <v>42</v>
      </c>
      <c r="O270" t="s">
        <v>42</v>
      </c>
      <c r="P270" t="s">
        <v>42</v>
      </c>
      <c r="Q270" t="s">
        <v>42</v>
      </c>
      <c r="R270" t="s">
        <v>43</v>
      </c>
      <c r="S270" t="s">
        <v>43</v>
      </c>
      <c r="T270" t="s">
        <v>42</v>
      </c>
      <c r="U270" t="s">
        <v>52</v>
      </c>
      <c r="V270" t="b">
        <v>0</v>
      </c>
      <c r="W270" t="s">
        <v>43</v>
      </c>
      <c r="X270" t="s">
        <v>41</v>
      </c>
      <c r="Y270" t="s">
        <v>43</v>
      </c>
      <c r="Z270" t="s">
        <v>43</v>
      </c>
      <c r="AA270" t="s">
        <v>41</v>
      </c>
      <c r="AB270" t="s">
        <v>43</v>
      </c>
      <c r="AC270" t="s">
        <v>43</v>
      </c>
      <c r="AD270" t="s">
        <v>46</v>
      </c>
      <c r="AE270" t="s">
        <v>47</v>
      </c>
      <c r="AF270" t="s">
        <v>47</v>
      </c>
      <c r="AG270" t="s">
        <v>47</v>
      </c>
      <c r="AI270">
        <v>0</v>
      </c>
      <c r="AJ270" t="s">
        <v>76</v>
      </c>
      <c r="AK270" t="s">
        <v>49</v>
      </c>
    </row>
    <row r="271" spans="1:37" x14ac:dyDescent="0.3">
      <c r="A271">
        <v>270</v>
      </c>
      <c r="B271">
        <v>274</v>
      </c>
      <c r="C271" t="s">
        <v>37</v>
      </c>
      <c r="G271" t="s">
        <v>50</v>
      </c>
      <c r="H271">
        <v>12306</v>
      </c>
      <c r="I271" t="s">
        <v>39</v>
      </c>
      <c r="J271" t="s">
        <v>40</v>
      </c>
      <c r="K271">
        <v>1</v>
      </c>
      <c r="L271" t="s">
        <v>41</v>
      </c>
      <c r="M271" t="s">
        <v>43</v>
      </c>
      <c r="N271" t="s">
        <v>43</v>
      </c>
      <c r="O271" t="s">
        <v>42</v>
      </c>
      <c r="P271" t="s">
        <v>43</v>
      </c>
      <c r="Q271" t="s">
        <v>43</v>
      </c>
      <c r="R271" t="s">
        <v>41</v>
      </c>
      <c r="S271" t="s">
        <v>43</v>
      </c>
      <c r="T271" t="s">
        <v>41</v>
      </c>
      <c r="U271" t="s">
        <v>56</v>
      </c>
      <c r="V271" t="b">
        <v>1</v>
      </c>
      <c r="W271" t="s">
        <v>45</v>
      </c>
      <c r="X271" t="s">
        <v>41</v>
      </c>
      <c r="Y271" t="s">
        <v>43</v>
      </c>
      <c r="Z271" t="s">
        <v>43</v>
      </c>
      <c r="AA271" t="s">
        <v>41</v>
      </c>
      <c r="AB271" t="s">
        <v>43</v>
      </c>
      <c r="AC271" t="s">
        <v>41</v>
      </c>
      <c r="AD271" t="s">
        <v>46</v>
      </c>
      <c r="AE271" t="s">
        <v>47</v>
      </c>
      <c r="AF271" t="s">
        <v>47</v>
      </c>
      <c r="AG271" t="s">
        <v>54</v>
      </c>
      <c r="AI271">
        <v>0</v>
      </c>
      <c r="AJ271" t="s">
        <v>82</v>
      </c>
      <c r="AK271" t="s">
        <v>57</v>
      </c>
    </row>
    <row r="272" spans="1:37" x14ac:dyDescent="0.3">
      <c r="A272">
        <v>271</v>
      </c>
      <c r="B272">
        <v>275</v>
      </c>
      <c r="C272" t="s">
        <v>37</v>
      </c>
      <c r="G272" t="s">
        <v>83</v>
      </c>
      <c r="H272">
        <v>12307</v>
      </c>
      <c r="I272" t="s">
        <v>39</v>
      </c>
      <c r="J272" t="s">
        <v>40</v>
      </c>
      <c r="K272">
        <v>0</v>
      </c>
      <c r="L272" t="s">
        <v>43</v>
      </c>
      <c r="M272" t="s">
        <v>43</v>
      </c>
      <c r="N272" t="s">
        <v>42</v>
      </c>
      <c r="O272" t="s">
        <v>42</v>
      </c>
      <c r="P272" t="s">
        <v>43</v>
      </c>
      <c r="Q272" t="s">
        <v>43</v>
      </c>
      <c r="R272" t="s">
        <v>43</v>
      </c>
      <c r="S272" t="s">
        <v>43</v>
      </c>
      <c r="T272" t="s">
        <v>43</v>
      </c>
      <c r="U272" t="s">
        <v>56</v>
      </c>
      <c r="V272" t="b">
        <v>0</v>
      </c>
      <c r="W272" t="s">
        <v>73</v>
      </c>
      <c r="X272" t="s">
        <v>43</v>
      </c>
      <c r="Y272" t="s">
        <v>43</v>
      </c>
      <c r="Z272" t="s">
        <v>43</v>
      </c>
      <c r="AA272" t="s">
        <v>43</v>
      </c>
      <c r="AB272" t="s">
        <v>43</v>
      </c>
      <c r="AC272" t="s">
        <v>43</v>
      </c>
      <c r="AD272" t="s">
        <v>59</v>
      </c>
      <c r="AE272" t="s">
        <v>54</v>
      </c>
      <c r="AF272" t="s">
        <v>54</v>
      </c>
      <c r="AG272" t="s">
        <v>54</v>
      </c>
      <c r="AI272">
        <v>0</v>
      </c>
      <c r="AJ272" t="s">
        <v>108</v>
      </c>
      <c r="AK272" t="s">
        <v>49</v>
      </c>
    </row>
    <row r="273" spans="1:37" x14ac:dyDescent="0.3">
      <c r="A273">
        <v>272</v>
      </c>
      <c r="B273">
        <v>276</v>
      </c>
      <c r="C273" t="s">
        <v>37</v>
      </c>
      <c r="G273" t="s">
        <v>85</v>
      </c>
      <c r="H273">
        <v>12307</v>
      </c>
      <c r="I273" t="s">
        <v>39</v>
      </c>
      <c r="J273" t="s">
        <v>40</v>
      </c>
      <c r="K273">
        <v>0</v>
      </c>
      <c r="L273" t="s">
        <v>43</v>
      </c>
      <c r="M273" t="s">
        <v>43</v>
      </c>
      <c r="N273" t="s">
        <v>43</v>
      </c>
      <c r="O273" t="s">
        <v>42</v>
      </c>
      <c r="P273" t="s">
        <v>43</v>
      </c>
      <c r="Q273" t="s">
        <v>42</v>
      </c>
      <c r="R273" t="s">
        <v>41</v>
      </c>
      <c r="S273" t="s">
        <v>43</v>
      </c>
      <c r="T273" t="s">
        <v>43</v>
      </c>
      <c r="U273" t="s">
        <v>52</v>
      </c>
      <c r="V273" t="b">
        <v>0</v>
      </c>
      <c r="W273" t="s">
        <v>43</v>
      </c>
      <c r="X273" t="s">
        <v>43</v>
      </c>
      <c r="Y273" t="s">
        <v>43</v>
      </c>
      <c r="Z273" t="s">
        <v>43</v>
      </c>
      <c r="AA273" t="s">
        <v>43</v>
      </c>
      <c r="AB273" t="s">
        <v>43</v>
      </c>
      <c r="AC273" t="s">
        <v>43</v>
      </c>
      <c r="AD273" t="s">
        <v>77</v>
      </c>
      <c r="AE273" t="s">
        <v>47</v>
      </c>
      <c r="AF273" t="s">
        <v>47</v>
      </c>
      <c r="AG273" t="s">
        <v>54</v>
      </c>
      <c r="AI273">
        <v>0</v>
      </c>
      <c r="AJ273" t="s">
        <v>108</v>
      </c>
      <c r="AK273" t="s">
        <v>49</v>
      </c>
    </row>
    <row r="274" spans="1:37" x14ac:dyDescent="0.3">
      <c r="A274">
        <v>273</v>
      </c>
      <c r="B274">
        <v>277</v>
      </c>
      <c r="C274" t="s">
        <v>37</v>
      </c>
      <c r="G274" t="s">
        <v>83</v>
      </c>
      <c r="H274">
        <v>12307</v>
      </c>
      <c r="I274" t="s">
        <v>39</v>
      </c>
      <c r="J274" t="s">
        <v>71</v>
      </c>
      <c r="K274">
        <v>0</v>
      </c>
      <c r="L274" t="s">
        <v>41</v>
      </c>
      <c r="M274" t="s">
        <v>43</v>
      </c>
      <c r="N274" t="s">
        <v>43</v>
      </c>
      <c r="O274" t="s">
        <v>43</v>
      </c>
      <c r="P274" t="s">
        <v>43</v>
      </c>
      <c r="Q274" t="s">
        <v>43</v>
      </c>
      <c r="R274" t="s">
        <v>41</v>
      </c>
      <c r="S274" t="s">
        <v>41</v>
      </c>
      <c r="T274" t="s">
        <v>43</v>
      </c>
      <c r="U274" t="s">
        <v>56</v>
      </c>
      <c r="V274" t="b">
        <v>0</v>
      </c>
      <c r="W274" t="s">
        <v>41</v>
      </c>
      <c r="X274" t="s">
        <v>41</v>
      </c>
      <c r="Y274" t="s">
        <v>43</v>
      </c>
      <c r="Z274" t="s">
        <v>43</v>
      </c>
      <c r="AA274" t="s">
        <v>41</v>
      </c>
      <c r="AB274" t="s">
        <v>43</v>
      </c>
      <c r="AC274" t="s">
        <v>43</v>
      </c>
      <c r="AD274" t="s">
        <v>46</v>
      </c>
      <c r="AE274" t="s">
        <v>47</v>
      </c>
      <c r="AF274" t="s">
        <v>47</v>
      </c>
      <c r="AG274" t="s">
        <v>47</v>
      </c>
      <c r="AI274">
        <v>0</v>
      </c>
      <c r="AJ274" t="s">
        <v>108</v>
      </c>
      <c r="AK274" t="s">
        <v>57</v>
      </c>
    </row>
    <row r="275" spans="1:37" x14ac:dyDescent="0.3">
      <c r="A275">
        <v>274</v>
      </c>
      <c r="B275">
        <v>278</v>
      </c>
      <c r="C275" t="s">
        <v>37</v>
      </c>
      <c r="G275" t="s">
        <v>67</v>
      </c>
      <c r="H275">
        <v>12309</v>
      </c>
      <c r="I275" t="s">
        <v>88</v>
      </c>
      <c r="J275" t="s">
        <v>40</v>
      </c>
      <c r="K275">
        <v>1</v>
      </c>
      <c r="L275" t="s">
        <v>43</v>
      </c>
      <c r="M275" t="s">
        <v>41</v>
      </c>
      <c r="N275" t="s">
        <v>43</v>
      </c>
      <c r="O275" t="s">
        <v>43</v>
      </c>
      <c r="P275" t="s">
        <v>43</v>
      </c>
      <c r="Q275" t="s">
        <v>41</v>
      </c>
      <c r="R275" t="s">
        <v>41</v>
      </c>
      <c r="S275" t="s">
        <v>41</v>
      </c>
      <c r="T275" t="s">
        <v>43</v>
      </c>
      <c r="U275" t="s">
        <v>44</v>
      </c>
      <c r="V275" t="b">
        <v>0</v>
      </c>
      <c r="W275" t="s">
        <v>43</v>
      </c>
      <c r="X275" t="s">
        <v>43</v>
      </c>
      <c r="Y275" t="s">
        <v>41</v>
      </c>
      <c r="Z275" t="s">
        <v>41</v>
      </c>
      <c r="AA275" t="s">
        <v>43</v>
      </c>
      <c r="AB275" t="s">
        <v>41</v>
      </c>
      <c r="AC275" t="s">
        <v>41</v>
      </c>
      <c r="AD275" t="s">
        <v>46</v>
      </c>
      <c r="AE275" t="s">
        <v>47</v>
      </c>
      <c r="AF275" t="s">
        <v>47</v>
      </c>
      <c r="AG275" t="s">
        <v>47</v>
      </c>
      <c r="AI275">
        <v>0</v>
      </c>
      <c r="AJ275" t="s">
        <v>60</v>
      </c>
      <c r="AK275" t="s">
        <v>49</v>
      </c>
    </row>
    <row r="276" spans="1:37" x14ac:dyDescent="0.3">
      <c r="A276">
        <v>275</v>
      </c>
      <c r="B276">
        <v>279</v>
      </c>
      <c r="C276" t="s">
        <v>37</v>
      </c>
      <c r="G276" t="s">
        <v>58</v>
      </c>
      <c r="H276">
        <v>12304</v>
      </c>
      <c r="I276" t="s">
        <v>39</v>
      </c>
      <c r="J276" t="s">
        <v>64</v>
      </c>
      <c r="K276">
        <v>0</v>
      </c>
      <c r="L276" t="s">
        <v>41</v>
      </c>
      <c r="M276" t="s">
        <v>42</v>
      </c>
      <c r="N276" t="s">
        <v>42</v>
      </c>
      <c r="O276" t="s">
        <v>42</v>
      </c>
      <c r="P276" t="s">
        <v>43</v>
      </c>
      <c r="Q276" t="s">
        <v>42</v>
      </c>
      <c r="R276" t="s">
        <v>42</v>
      </c>
      <c r="S276" t="s">
        <v>41</v>
      </c>
      <c r="T276" t="s">
        <v>42</v>
      </c>
      <c r="U276" t="s">
        <v>56</v>
      </c>
      <c r="V276" t="b">
        <v>0</v>
      </c>
      <c r="W276" t="s">
        <v>43</v>
      </c>
      <c r="X276" t="s">
        <v>41</v>
      </c>
      <c r="Y276" t="s">
        <v>42</v>
      </c>
      <c r="Z276" t="s">
        <v>42</v>
      </c>
      <c r="AA276" t="s">
        <v>41</v>
      </c>
      <c r="AB276" t="s">
        <v>42</v>
      </c>
      <c r="AC276" t="s">
        <v>42</v>
      </c>
      <c r="AD276" t="s">
        <v>77</v>
      </c>
      <c r="AE276" t="s">
        <v>62</v>
      </c>
      <c r="AF276" t="s">
        <v>47</v>
      </c>
      <c r="AG276" t="s">
        <v>47</v>
      </c>
      <c r="AI276">
        <v>0</v>
      </c>
      <c r="AJ276" t="s">
        <v>76</v>
      </c>
      <c r="AK276" t="s">
        <v>49</v>
      </c>
    </row>
    <row r="277" spans="1:37" x14ac:dyDescent="0.3">
      <c r="A277">
        <v>276</v>
      </c>
      <c r="B277">
        <v>280</v>
      </c>
      <c r="C277" t="s">
        <v>37</v>
      </c>
      <c r="G277" t="s">
        <v>83</v>
      </c>
      <c r="H277">
        <v>12307</v>
      </c>
      <c r="I277" t="s">
        <v>39</v>
      </c>
      <c r="J277" t="s">
        <v>71</v>
      </c>
      <c r="K277">
        <v>0</v>
      </c>
      <c r="L277" t="s">
        <v>43</v>
      </c>
      <c r="M277" t="s">
        <v>41</v>
      </c>
      <c r="N277" t="s">
        <v>42</v>
      </c>
      <c r="O277" t="s">
        <v>42</v>
      </c>
      <c r="P277" t="s">
        <v>43</v>
      </c>
      <c r="Q277" t="s">
        <v>42</v>
      </c>
      <c r="R277" t="s">
        <v>41</v>
      </c>
      <c r="S277" t="s">
        <v>41</v>
      </c>
      <c r="T277" t="s">
        <v>43</v>
      </c>
      <c r="U277" t="s">
        <v>52</v>
      </c>
      <c r="V277" t="b">
        <v>1</v>
      </c>
      <c r="W277" t="s">
        <v>65</v>
      </c>
      <c r="X277" t="s">
        <v>41</v>
      </c>
      <c r="Y277" t="s">
        <v>43</v>
      </c>
      <c r="Z277" t="s">
        <v>43</v>
      </c>
      <c r="AA277" t="s">
        <v>41</v>
      </c>
      <c r="AB277" t="s">
        <v>43</v>
      </c>
      <c r="AC277" t="s">
        <v>42</v>
      </c>
      <c r="AD277" t="s">
        <v>46</v>
      </c>
      <c r="AE277" t="s">
        <v>54</v>
      </c>
      <c r="AF277" t="s">
        <v>54</v>
      </c>
      <c r="AG277" t="s">
        <v>54</v>
      </c>
      <c r="AI277">
        <v>0</v>
      </c>
      <c r="AJ277" t="s">
        <v>108</v>
      </c>
      <c r="AK277" t="s">
        <v>49</v>
      </c>
    </row>
    <row r="278" spans="1:37" x14ac:dyDescent="0.3">
      <c r="A278">
        <v>277</v>
      </c>
      <c r="B278">
        <v>281</v>
      </c>
      <c r="C278" t="s">
        <v>37</v>
      </c>
      <c r="G278" t="s">
        <v>58</v>
      </c>
      <c r="H278">
        <v>12305</v>
      </c>
      <c r="I278" t="s">
        <v>39</v>
      </c>
      <c r="J278" t="s">
        <v>144</v>
      </c>
      <c r="K278">
        <v>0</v>
      </c>
      <c r="L278" t="s">
        <v>41</v>
      </c>
      <c r="M278" t="s">
        <v>41</v>
      </c>
      <c r="N278" t="s">
        <v>42</v>
      </c>
      <c r="O278" t="s">
        <v>42</v>
      </c>
      <c r="P278" t="s">
        <v>43</v>
      </c>
      <c r="Q278" t="s">
        <v>42</v>
      </c>
      <c r="R278" t="s">
        <v>41</v>
      </c>
      <c r="S278" t="s">
        <v>41</v>
      </c>
      <c r="T278" t="s">
        <v>42</v>
      </c>
      <c r="U278" t="s">
        <v>56</v>
      </c>
      <c r="V278" t="b">
        <v>0</v>
      </c>
      <c r="W278" t="s">
        <v>43</v>
      </c>
      <c r="X278" t="s">
        <v>41</v>
      </c>
      <c r="Y278" t="s">
        <v>41</v>
      </c>
      <c r="Z278" t="s">
        <v>41</v>
      </c>
      <c r="AA278" t="s">
        <v>41</v>
      </c>
      <c r="AB278" t="s">
        <v>41</v>
      </c>
      <c r="AC278" t="s">
        <v>41</v>
      </c>
      <c r="AD278" t="s">
        <v>46</v>
      </c>
      <c r="AE278" t="s">
        <v>54</v>
      </c>
      <c r="AF278" t="s">
        <v>54</v>
      </c>
      <c r="AG278" t="s">
        <v>47</v>
      </c>
      <c r="AH278" t="s">
        <v>163</v>
      </c>
      <c r="AI278">
        <v>1</v>
      </c>
      <c r="AJ278" t="s">
        <v>48</v>
      </c>
      <c r="AK278" t="s">
        <v>57</v>
      </c>
    </row>
    <row r="279" spans="1:37" x14ac:dyDescent="0.3">
      <c r="A279">
        <v>278</v>
      </c>
      <c r="B279">
        <v>282</v>
      </c>
      <c r="C279" t="s">
        <v>37</v>
      </c>
      <c r="G279" t="s">
        <v>83</v>
      </c>
      <c r="H279">
        <v>12304</v>
      </c>
      <c r="I279" t="s">
        <v>39</v>
      </c>
      <c r="J279" t="s">
        <v>64</v>
      </c>
      <c r="K279">
        <v>0</v>
      </c>
      <c r="L279" t="s">
        <v>41</v>
      </c>
      <c r="M279" t="s">
        <v>43</v>
      </c>
      <c r="N279" t="s">
        <v>43</v>
      </c>
      <c r="O279" t="s">
        <v>42</v>
      </c>
      <c r="P279" t="s">
        <v>43</v>
      </c>
      <c r="Q279" t="s">
        <v>42</v>
      </c>
      <c r="R279" t="s">
        <v>43</v>
      </c>
      <c r="S279" t="s">
        <v>43</v>
      </c>
      <c r="T279" t="s">
        <v>43</v>
      </c>
      <c r="U279" t="s">
        <v>56</v>
      </c>
      <c r="V279" t="b">
        <v>1</v>
      </c>
      <c r="W279" t="s">
        <v>65</v>
      </c>
      <c r="X279" t="s">
        <v>41</v>
      </c>
      <c r="Y279" t="s">
        <v>41</v>
      </c>
      <c r="Z279" t="s">
        <v>41</v>
      </c>
      <c r="AA279" t="s">
        <v>41</v>
      </c>
      <c r="AB279" t="s">
        <v>41</v>
      </c>
      <c r="AC279" t="s">
        <v>41</v>
      </c>
      <c r="AD279" t="s">
        <v>53</v>
      </c>
      <c r="AE279" t="s">
        <v>47</v>
      </c>
      <c r="AF279" t="s">
        <v>62</v>
      </c>
      <c r="AG279" t="s">
        <v>47</v>
      </c>
      <c r="AH279" t="s">
        <v>164</v>
      </c>
      <c r="AI279">
        <v>1</v>
      </c>
      <c r="AJ279" t="s">
        <v>76</v>
      </c>
      <c r="AK279" t="s">
        <v>57</v>
      </c>
    </row>
    <row r="280" spans="1:37" x14ac:dyDescent="0.3">
      <c r="A280">
        <v>279</v>
      </c>
      <c r="B280">
        <v>283</v>
      </c>
      <c r="C280" t="s">
        <v>37</v>
      </c>
      <c r="G280" t="s">
        <v>50</v>
      </c>
      <c r="H280">
        <v>12304</v>
      </c>
      <c r="I280" t="s">
        <v>88</v>
      </c>
      <c r="J280" t="s">
        <v>64</v>
      </c>
      <c r="K280">
        <v>0</v>
      </c>
      <c r="L280" t="s">
        <v>43</v>
      </c>
      <c r="M280" t="s">
        <v>42</v>
      </c>
      <c r="N280" t="s">
        <v>42</v>
      </c>
      <c r="O280" t="s">
        <v>42</v>
      </c>
      <c r="P280" t="s">
        <v>42</v>
      </c>
      <c r="Q280" t="s">
        <v>42</v>
      </c>
      <c r="R280" t="s">
        <v>42</v>
      </c>
      <c r="S280" t="s">
        <v>43</v>
      </c>
      <c r="T280" t="s">
        <v>41</v>
      </c>
      <c r="U280" t="s">
        <v>72</v>
      </c>
      <c r="V280" t="b">
        <v>1</v>
      </c>
      <c r="W280" t="s">
        <v>43</v>
      </c>
      <c r="X280" t="s">
        <v>41</v>
      </c>
      <c r="Y280" t="s">
        <v>42</v>
      </c>
      <c r="Z280" t="s">
        <v>42</v>
      </c>
      <c r="AA280" t="s">
        <v>41</v>
      </c>
      <c r="AB280" t="s">
        <v>43</v>
      </c>
      <c r="AC280" t="s">
        <v>43</v>
      </c>
      <c r="AD280" t="s">
        <v>53</v>
      </c>
      <c r="AE280" t="s">
        <v>47</v>
      </c>
      <c r="AF280" t="s">
        <v>47</v>
      </c>
      <c r="AG280" t="s">
        <v>62</v>
      </c>
      <c r="AI280">
        <v>0</v>
      </c>
      <c r="AJ280" t="s">
        <v>76</v>
      </c>
      <c r="AK280" t="s">
        <v>49</v>
      </c>
    </row>
    <row r="281" spans="1:37" x14ac:dyDescent="0.3">
      <c r="A281">
        <v>280</v>
      </c>
      <c r="B281">
        <v>284</v>
      </c>
      <c r="C281" t="s">
        <v>37</v>
      </c>
      <c r="G281" t="s">
        <v>85</v>
      </c>
      <c r="H281">
        <v>12307</v>
      </c>
      <c r="I281" t="s">
        <v>51</v>
      </c>
      <c r="J281" t="s">
        <v>144</v>
      </c>
      <c r="K281">
        <v>0</v>
      </c>
      <c r="L281" t="s">
        <v>43</v>
      </c>
      <c r="M281" t="s">
        <v>43</v>
      </c>
      <c r="N281" t="s">
        <v>42</v>
      </c>
      <c r="O281" t="s">
        <v>42</v>
      </c>
      <c r="P281" t="s">
        <v>42</v>
      </c>
      <c r="Q281" t="s">
        <v>42</v>
      </c>
      <c r="R281" t="s">
        <v>42</v>
      </c>
      <c r="S281" t="s">
        <v>41</v>
      </c>
      <c r="T281" t="s">
        <v>41</v>
      </c>
      <c r="U281" t="s">
        <v>56</v>
      </c>
      <c r="V281" t="b">
        <v>0</v>
      </c>
      <c r="W281" t="s">
        <v>43</v>
      </c>
      <c r="X281" t="s">
        <v>41</v>
      </c>
      <c r="Y281" t="s">
        <v>41</v>
      </c>
      <c r="Z281" t="s">
        <v>41</v>
      </c>
      <c r="AA281" t="s">
        <v>41</v>
      </c>
      <c r="AB281" t="s">
        <v>41</v>
      </c>
      <c r="AC281" t="s">
        <v>41</v>
      </c>
      <c r="AD281" t="s">
        <v>59</v>
      </c>
      <c r="AE281" t="s">
        <v>47</v>
      </c>
      <c r="AF281" t="s">
        <v>62</v>
      </c>
      <c r="AG281" t="s">
        <v>47</v>
      </c>
      <c r="AH281" t="s">
        <v>165</v>
      </c>
      <c r="AI281">
        <v>1</v>
      </c>
      <c r="AJ281" t="s">
        <v>108</v>
      </c>
      <c r="AK281" t="s">
        <v>49</v>
      </c>
    </row>
    <row r="282" spans="1:37" x14ac:dyDescent="0.3">
      <c r="A282">
        <v>281</v>
      </c>
      <c r="B282">
        <v>285</v>
      </c>
      <c r="C282" t="s">
        <v>37</v>
      </c>
      <c r="G282" t="s">
        <v>61</v>
      </c>
      <c r="H282">
        <v>12303</v>
      </c>
      <c r="I282" t="s">
        <v>39</v>
      </c>
      <c r="J282" t="s">
        <v>71</v>
      </c>
      <c r="K282">
        <v>0</v>
      </c>
      <c r="L282" t="s">
        <v>41</v>
      </c>
      <c r="M282" t="s">
        <v>43</v>
      </c>
      <c r="N282" t="s">
        <v>41</v>
      </c>
      <c r="O282" t="s">
        <v>42</v>
      </c>
      <c r="P282" t="s">
        <v>43</v>
      </c>
      <c r="Q282" t="s">
        <v>42</v>
      </c>
      <c r="R282" t="s">
        <v>41</v>
      </c>
      <c r="S282" t="s">
        <v>41</v>
      </c>
      <c r="T282" t="s">
        <v>43</v>
      </c>
      <c r="U282" t="s">
        <v>56</v>
      </c>
      <c r="V282" t="b">
        <v>0</v>
      </c>
      <c r="W282" t="s">
        <v>43</v>
      </c>
      <c r="X282" t="s">
        <v>41</v>
      </c>
      <c r="Y282" t="s">
        <v>41</v>
      </c>
      <c r="Z282" t="s">
        <v>41</v>
      </c>
      <c r="AA282" t="s">
        <v>41</v>
      </c>
      <c r="AB282" t="s">
        <v>43</v>
      </c>
      <c r="AC282" t="s">
        <v>41</v>
      </c>
      <c r="AD282" t="s">
        <v>46</v>
      </c>
      <c r="AE282" t="s">
        <v>47</v>
      </c>
      <c r="AF282" t="s">
        <v>54</v>
      </c>
      <c r="AG282" t="s">
        <v>54</v>
      </c>
      <c r="AH282" t="s">
        <v>166</v>
      </c>
      <c r="AI282">
        <v>1</v>
      </c>
      <c r="AJ282" t="s">
        <v>70</v>
      </c>
      <c r="AK282" t="s">
        <v>49</v>
      </c>
    </row>
    <row r="283" spans="1:37" x14ac:dyDescent="0.3">
      <c r="A283">
        <v>282</v>
      </c>
      <c r="B283">
        <v>286</v>
      </c>
      <c r="C283" t="s">
        <v>37</v>
      </c>
      <c r="G283" t="s">
        <v>61</v>
      </c>
      <c r="H283">
        <v>12307</v>
      </c>
      <c r="I283" t="s">
        <v>39</v>
      </c>
      <c r="J283" t="s">
        <v>64</v>
      </c>
      <c r="K283">
        <v>0</v>
      </c>
      <c r="L283" t="s">
        <v>43</v>
      </c>
      <c r="M283" t="s">
        <v>41</v>
      </c>
      <c r="N283" t="s">
        <v>42</v>
      </c>
      <c r="O283" t="s">
        <v>42</v>
      </c>
      <c r="P283" t="s">
        <v>42</v>
      </c>
      <c r="Q283" t="s">
        <v>42</v>
      </c>
      <c r="R283" t="s">
        <v>41</v>
      </c>
      <c r="S283" t="s">
        <v>41</v>
      </c>
      <c r="T283" t="s">
        <v>43</v>
      </c>
      <c r="U283" t="s">
        <v>56</v>
      </c>
      <c r="V283" t="b">
        <v>0</v>
      </c>
      <c r="W283" t="s">
        <v>45</v>
      </c>
      <c r="X283" t="s">
        <v>41</v>
      </c>
      <c r="Y283" t="s">
        <v>42</v>
      </c>
      <c r="Z283" t="s">
        <v>43</v>
      </c>
      <c r="AA283" t="s">
        <v>41</v>
      </c>
      <c r="AB283" t="s">
        <v>43</v>
      </c>
      <c r="AC283" t="s">
        <v>43</v>
      </c>
      <c r="AD283" t="s">
        <v>53</v>
      </c>
      <c r="AE283" t="s">
        <v>62</v>
      </c>
      <c r="AF283" t="s">
        <v>47</v>
      </c>
      <c r="AG283" t="s">
        <v>62</v>
      </c>
      <c r="AI283">
        <v>0</v>
      </c>
      <c r="AJ283" t="s">
        <v>108</v>
      </c>
      <c r="AK283" t="s">
        <v>49</v>
      </c>
    </row>
    <row r="284" spans="1:37" x14ac:dyDescent="0.3">
      <c r="A284">
        <v>283</v>
      </c>
      <c r="B284">
        <v>287</v>
      </c>
      <c r="C284" t="s">
        <v>37</v>
      </c>
      <c r="G284" t="s">
        <v>61</v>
      </c>
      <c r="H284">
        <v>12305</v>
      </c>
      <c r="I284" t="s">
        <v>39</v>
      </c>
      <c r="J284" t="s">
        <v>40</v>
      </c>
      <c r="K284">
        <v>0</v>
      </c>
      <c r="L284" t="s">
        <v>43</v>
      </c>
      <c r="M284" t="s">
        <v>42</v>
      </c>
      <c r="N284" t="s">
        <v>42</v>
      </c>
      <c r="O284" t="s">
        <v>42</v>
      </c>
      <c r="P284" t="s">
        <v>43</v>
      </c>
      <c r="Q284" t="s">
        <v>42</v>
      </c>
      <c r="R284" t="s">
        <v>43</v>
      </c>
      <c r="S284" t="s">
        <v>43</v>
      </c>
      <c r="T284" t="s">
        <v>42</v>
      </c>
      <c r="U284" t="s">
        <v>56</v>
      </c>
      <c r="V284" t="b">
        <v>0</v>
      </c>
      <c r="W284" t="s">
        <v>65</v>
      </c>
      <c r="X284" t="s">
        <v>41</v>
      </c>
      <c r="Y284" t="s">
        <v>41</v>
      </c>
      <c r="Z284" t="s">
        <v>42</v>
      </c>
      <c r="AA284" t="s">
        <v>41</v>
      </c>
      <c r="AB284" t="s">
        <v>41</v>
      </c>
      <c r="AC284" t="s">
        <v>43</v>
      </c>
      <c r="AD284" t="s">
        <v>53</v>
      </c>
      <c r="AE284" t="s">
        <v>62</v>
      </c>
      <c r="AF284" t="s">
        <v>62</v>
      </c>
      <c r="AG284" t="s">
        <v>79</v>
      </c>
      <c r="AI284">
        <v>0</v>
      </c>
      <c r="AJ284" t="s">
        <v>48</v>
      </c>
      <c r="AK284" t="s">
        <v>57</v>
      </c>
    </row>
    <row r="285" spans="1:37" x14ac:dyDescent="0.3">
      <c r="A285">
        <v>284</v>
      </c>
      <c r="B285">
        <v>288</v>
      </c>
      <c r="C285" t="s">
        <v>37</v>
      </c>
      <c r="G285" t="s">
        <v>58</v>
      </c>
      <c r="H285">
        <v>12308</v>
      </c>
      <c r="I285" t="s">
        <v>51</v>
      </c>
      <c r="J285" t="s">
        <v>144</v>
      </c>
      <c r="K285">
        <v>0</v>
      </c>
      <c r="L285" t="s">
        <v>43</v>
      </c>
      <c r="M285" t="s">
        <v>43</v>
      </c>
      <c r="N285" t="s">
        <v>43</v>
      </c>
      <c r="O285" t="s">
        <v>42</v>
      </c>
      <c r="P285" t="s">
        <v>42</v>
      </c>
      <c r="Q285" t="s">
        <v>42</v>
      </c>
      <c r="R285" t="s">
        <v>43</v>
      </c>
      <c r="S285" t="s">
        <v>43</v>
      </c>
      <c r="T285" t="s">
        <v>43</v>
      </c>
      <c r="U285" t="s">
        <v>72</v>
      </c>
      <c r="V285" t="b">
        <v>1</v>
      </c>
      <c r="W285" t="s">
        <v>45</v>
      </c>
      <c r="X285" t="s">
        <v>41</v>
      </c>
      <c r="Y285" t="s">
        <v>43</v>
      </c>
      <c r="Z285" t="s">
        <v>42</v>
      </c>
      <c r="AA285" t="s">
        <v>41</v>
      </c>
      <c r="AB285" t="s">
        <v>43</v>
      </c>
      <c r="AC285" t="s">
        <v>41</v>
      </c>
      <c r="AD285" t="s">
        <v>46</v>
      </c>
      <c r="AE285" t="s">
        <v>47</v>
      </c>
      <c r="AF285" t="s">
        <v>47</v>
      </c>
      <c r="AG285" t="s">
        <v>47</v>
      </c>
      <c r="AI285">
        <v>0</v>
      </c>
      <c r="AJ285" t="s">
        <v>55</v>
      </c>
      <c r="AK285" t="s">
        <v>49</v>
      </c>
    </row>
    <row r="286" spans="1:37" x14ac:dyDescent="0.3">
      <c r="A286">
        <v>285</v>
      </c>
      <c r="B286">
        <v>289</v>
      </c>
      <c r="C286" t="s">
        <v>37</v>
      </c>
      <c r="G286" t="s">
        <v>50</v>
      </c>
      <c r="H286">
        <v>12307</v>
      </c>
      <c r="I286" t="s">
        <v>88</v>
      </c>
      <c r="J286" t="s">
        <v>40</v>
      </c>
      <c r="K286">
        <v>0</v>
      </c>
      <c r="L286" t="s">
        <v>41</v>
      </c>
      <c r="M286" t="s">
        <v>41</v>
      </c>
      <c r="N286" t="s">
        <v>43</v>
      </c>
      <c r="O286" t="s">
        <v>42</v>
      </c>
      <c r="P286" t="s">
        <v>43</v>
      </c>
      <c r="Q286" t="s">
        <v>42</v>
      </c>
      <c r="R286" t="s">
        <v>43</v>
      </c>
      <c r="S286" t="s">
        <v>41</v>
      </c>
      <c r="T286" t="s">
        <v>41</v>
      </c>
      <c r="U286" t="s">
        <v>56</v>
      </c>
      <c r="V286" t="b">
        <v>0</v>
      </c>
      <c r="W286" t="s">
        <v>43</v>
      </c>
      <c r="X286" t="s">
        <v>41</v>
      </c>
      <c r="Y286" t="s">
        <v>43</v>
      </c>
      <c r="Z286" t="s">
        <v>43</v>
      </c>
      <c r="AA286" t="s">
        <v>41</v>
      </c>
      <c r="AB286" t="s">
        <v>41</v>
      </c>
      <c r="AC286" t="s">
        <v>41</v>
      </c>
      <c r="AD286" t="s">
        <v>53</v>
      </c>
      <c r="AE286" t="s">
        <v>47</v>
      </c>
      <c r="AF286" t="s">
        <v>62</v>
      </c>
      <c r="AG286" t="s">
        <v>79</v>
      </c>
      <c r="AH286" t="s">
        <v>167</v>
      </c>
      <c r="AI286">
        <v>1</v>
      </c>
      <c r="AJ286" t="s">
        <v>108</v>
      </c>
      <c r="AK286" t="s">
        <v>57</v>
      </c>
    </row>
    <row r="287" spans="1:37" x14ac:dyDescent="0.3">
      <c r="A287">
        <v>286</v>
      </c>
      <c r="B287">
        <v>290</v>
      </c>
      <c r="C287" t="s">
        <v>37</v>
      </c>
      <c r="G287" t="s">
        <v>50</v>
      </c>
      <c r="H287">
        <v>12303</v>
      </c>
      <c r="I287" t="s">
        <v>168</v>
      </c>
      <c r="J287" t="s">
        <v>71</v>
      </c>
      <c r="K287">
        <v>0</v>
      </c>
      <c r="L287" t="s">
        <v>43</v>
      </c>
      <c r="M287" t="s">
        <v>43</v>
      </c>
      <c r="N287" t="s">
        <v>42</v>
      </c>
      <c r="O287" t="s">
        <v>42</v>
      </c>
      <c r="P287" t="s">
        <v>42</v>
      </c>
      <c r="Q287" t="s">
        <v>42</v>
      </c>
      <c r="R287" t="s">
        <v>43</v>
      </c>
      <c r="S287" t="s">
        <v>43</v>
      </c>
      <c r="T287" t="s">
        <v>43</v>
      </c>
      <c r="U287" t="s">
        <v>56</v>
      </c>
      <c r="V287" t="b">
        <v>0</v>
      </c>
      <c r="W287" t="s">
        <v>43</v>
      </c>
      <c r="X287" t="s">
        <v>41</v>
      </c>
      <c r="Y287" t="s">
        <v>41</v>
      </c>
      <c r="Z287" t="s">
        <v>43</v>
      </c>
      <c r="AA287" t="s">
        <v>43</v>
      </c>
      <c r="AB287" t="s">
        <v>43</v>
      </c>
      <c r="AC287" t="s">
        <v>43</v>
      </c>
      <c r="AD287" t="s">
        <v>53</v>
      </c>
      <c r="AE287" t="s">
        <v>47</v>
      </c>
      <c r="AF287" t="s">
        <v>47</v>
      </c>
      <c r="AG287" t="s">
        <v>54</v>
      </c>
      <c r="AI287">
        <v>0</v>
      </c>
      <c r="AJ287" t="s">
        <v>70</v>
      </c>
      <c r="AK287" t="s">
        <v>49</v>
      </c>
    </row>
    <row r="288" spans="1:37" x14ac:dyDescent="0.3">
      <c r="A288">
        <v>287</v>
      </c>
      <c r="B288">
        <v>291</v>
      </c>
      <c r="C288" t="s">
        <v>37</v>
      </c>
      <c r="G288" t="s">
        <v>50</v>
      </c>
      <c r="H288">
        <v>12304</v>
      </c>
      <c r="I288" t="s">
        <v>39</v>
      </c>
      <c r="J288" t="s">
        <v>40</v>
      </c>
      <c r="K288">
        <v>0</v>
      </c>
      <c r="L288" t="s">
        <v>41</v>
      </c>
      <c r="M288" t="s">
        <v>42</v>
      </c>
      <c r="N288" t="s">
        <v>42</v>
      </c>
      <c r="O288" t="s">
        <v>42</v>
      </c>
      <c r="P288" t="s">
        <v>43</v>
      </c>
      <c r="Q288" t="s">
        <v>42</v>
      </c>
      <c r="R288" t="s">
        <v>42</v>
      </c>
      <c r="S288" t="s">
        <v>43</v>
      </c>
      <c r="T288" t="s">
        <v>43</v>
      </c>
      <c r="U288" t="s">
        <v>72</v>
      </c>
      <c r="V288" t="b">
        <v>0</v>
      </c>
      <c r="W288" t="s">
        <v>43</v>
      </c>
      <c r="X288" t="s">
        <v>41</v>
      </c>
      <c r="Y288" t="s">
        <v>41</v>
      </c>
      <c r="Z288" t="s">
        <v>43</v>
      </c>
      <c r="AA288" t="s">
        <v>41</v>
      </c>
      <c r="AB288" t="s">
        <v>41</v>
      </c>
      <c r="AC288" t="s">
        <v>43</v>
      </c>
      <c r="AD288" t="s">
        <v>46</v>
      </c>
      <c r="AE288" t="s">
        <v>62</v>
      </c>
      <c r="AF288" t="s">
        <v>62</v>
      </c>
      <c r="AG288" t="s">
        <v>62</v>
      </c>
      <c r="AH288" t="s">
        <v>169</v>
      </c>
      <c r="AI288">
        <v>1</v>
      </c>
      <c r="AJ288" t="s">
        <v>76</v>
      </c>
      <c r="AK288" t="s">
        <v>49</v>
      </c>
    </row>
    <row r="289" spans="1:37" x14ac:dyDescent="0.3">
      <c r="A289">
        <v>288</v>
      </c>
      <c r="B289">
        <v>292</v>
      </c>
      <c r="C289" t="s">
        <v>37</v>
      </c>
      <c r="G289" t="s">
        <v>58</v>
      </c>
      <c r="H289">
        <v>12304</v>
      </c>
      <c r="I289" t="s">
        <v>39</v>
      </c>
      <c r="J289" t="s">
        <v>64</v>
      </c>
      <c r="K289">
        <v>0</v>
      </c>
      <c r="L289" t="s">
        <v>43</v>
      </c>
      <c r="M289" t="s">
        <v>42</v>
      </c>
      <c r="N289" t="s">
        <v>42</v>
      </c>
      <c r="O289" t="s">
        <v>42</v>
      </c>
      <c r="P289" t="s">
        <v>43</v>
      </c>
      <c r="Q289" t="s">
        <v>42</v>
      </c>
      <c r="R289" t="s">
        <v>42</v>
      </c>
      <c r="S289" t="s">
        <v>43</v>
      </c>
      <c r="T289" t="s">
        <v>42</v>
      </c>
      <c r="U289" t="s">
        <v>72</v>
      </c>
      <c r="V289" t="b">
        <v>0</v>
      </c>
      <c r="W289" t="s">
        <v>43</v>
      </c>
      <c r="X289" t="s">
        <v>43</v>
      </c>
      <c r="Y289" t="s">
        <v>43</v>
      </c>
      <c r="Z289" t="s">
        <v>43</v>
      </c>
      <c r="AA289" t="s">
        <v>41</v>
      </c>
      <c r="AB289" t="s">
        <v>43</v>
      </c>
      <c r="AC289" t="s">
        <v>43</v>
      </c>
      <c r="AD289" t="s">
        <v>53</v>
      </c>
      <c r="AE289" t="s">
        <v>62</v>
      </c>
      <c r="AF289" t="s">
        <v>47</v>
      </c>
      <c r="AG289" t="s">
        <v>47</v>
      </c>
      <c r="AI289">
        <v>0</v>
      </c>
      <c r="AJ289" t="s">
        <v>76</v>
      </c>
      <c r="AK289" t="s">
        <v>49</v>
      </c>
    </row>
    <row r="290" spans="1:37" x14ac:dyDescent="0.3">
      <c r="A290">
        <v>289</v>
      </c>
      <c r="B290">
        <v>293</v>
      </c>
      <c r="C290" t="s">
        <v>37</v>
      </c>
      <c r="G290" t="s">
        <v>61</v>
      </c>
      <c r="H290">
        <v>12303</v>
      </c>
      <c r="I290" t="s">
        <v>39</v>
      </c>
      <c r="J290" t="s">
        <v>64</v>
      </c>
      <c r="K290">
        <v>0</v>
      </c>
      <c r="L290" t="s">
        <v>41</v>
      </c>
      <c r="M290" t="s">
        <v>41</v>
      </c>
      <c r="N290" t="s">
        <v>42</v>
      </c>
      <c r="O290" t="s">
        <v>43</v>
      </c>
      <c r="P290" t="s">
        <v>43</v>
      </c>
      <c r="Q290" t="s">
        <v>42</v>
      </c>
      <c r="R290" t="s">
        <v>41</v>
      </c>
      <c r="S290" t="s">
        <v>41</v>
      </c>
      <c r="T290" t="s">
        <v>41</v>
      </c>
      <c r="U290" t="s">
        <v>52</v>
      </c>
      <c r="V290" t="b">
        <v>0</v>
      </c>
      <c r="W290" t="s">
        <v>43</v>
      </c>
      <c r="X290" t="s">
        <v>41</v>
      </c>
      <c r="Y290" t="s">
        <v>41</v>
      </c>
      <c r="Z290" t="s">
        <v>41</v>
      </c>
      <c r="AA290" t="s">
        <v>41</v>
      </c>
      <c r="AB290" t="s">
        <v>41</v>
      </c>
      <c r="AC290" t="s">
        <v>41</v>
      </c>
      <c r="AD290" t="s">
        <v>46</v>
      </c>
      <c r="AE290" t="s">
        <v>54</v>
      </c>
      <c r="AF290" t="s">
        <v>54</v>
      </c>
      <c r="AG290" t="s">
        <v>54</v>
      </c>
      <c r="AI290">
        <v>0</v>
      </c>
      <c r="AJ290" t="s">
        <v>70</v>
      </c>
      <c r="AK290" t="s">
        <v>49</v>
      </c>
    </row>
    <row r="291" spans="1:37" x14ac:dyDescent="0.3">
      <c r="A291">
        <v>290</v>
      </c>
      <c r="B291">
        <v>294</v>
      </c>
      <c r="C291" t="s">
        <v>37</v>
      </c>
      <c r="G291" t="s">
        <v>58</v>
      </c>
      <c r="H291">
        <v>12304</v>
      </c>
      <c r="I291" t="s">
        <v>39</v>
      </c>
      <c r="J291" t="s">
        <v>64</v>
      </c>
      <c r="K291">
        <v>1</v>
      </c>
      <c r="L291" t="s">
        <v>41</v>
      </c>
      <c r="M291" t="s">
        <v>41</v>
      </c>
      <c r="N291" t="s">
        <v>41</v>
      </c>
      <c r="O291" t="s">
        <v>42</v>
      </c>
      <c r="P291" t="s">
        <v>41</v>
      </c>
      <c r="Q291" t="s">
        <v>43</v>
      </c>
      <c r="R291" t="s">
        <v>41</v>
      </c>
      <c r="S291" t="s">
        <v>41</v>
      </c>
      <c r="T291" t="s">
        <v>41</v>
      </c>
      <c r="U291" t="s">
        <v>56</v>
      </c>
      <c r="V291" t="b">
        <v>1</v>
      </c>
      <c r="W291" t="s">
        <v>41</v>
      </c>
      <c r="X291" t="s">
        <v>41</v>
      </c>
      <c r="Y291" t="s">
        <v>41</v>
      </c>
      <c r="Z291" t="s">
        <v>41</v>
      </c>
      <c r="AA291" t="s">
        <v>41</v>
      </c>
      <c r="AB291" t="s">
        <v>41</v>
      </c>
      <c r="AC291" t="s">
        <v>41</v>
      </c>
      <c r="AD291" t="s">
        <v>77</v>
      </c>
      <c r="AE291" t="s">
        <v>62</v>
      </c>
      <c r="AF291" t="s">
        <v>62</v>
      </c>
      <c r="AG291" t="s">
        <v>62</v>
      </c>
      <c r="AI291">
        <v>0</v>
      </c>
      <c r="AJ291" t="s">
        <v>76</v>
      </c>
      <c r="AK291" t="s">
        <v>49</v>
      </c>
    </row>
    <row r="292" spans="1:37" x14ac:dyDescent="0.3">
      <c r="A292">
        <v>291</v>
      </c>
      <c r="B292">
        <v>295</v>
      </c>
      <c r="C292" t="s">
        <v>37</v>
      </c>
      <c r="G292" t="s">
        <v>67</v>
      </c>
      <c r="H292">
        <v>12308</v>
      </c>
      <c r="I292" t="s">
        <v>170</v>
      </c>
      <c r="J292" t="s">
        <v>40</v>
      </c>
      <c r="K292">
        <v>1</v>
      </c>
      <c r="L292" t="s">
        <v>41</v>
      </c>
      <c r="M292" t="s">
        <v>43</v>
      </c>
      <c r="N292" t="s">
        <v>43</v>
      </c>
      <c r="O292" t="s">
        <v>43</v>
      </c>
      <c r="P292" t="s">
        <v>43</v>
      </c>
      <c r="Q292" t="s">
        <v>42</v>
      </c>
      <c r="R292" t="s">
        <v>42</v>
      </c>
      <c r="S292" t="s">
        <v>42</v>
      </c>
      <c r="T292" t="s">
        <v>42</v>
      </c>
      <c r="U292" t="s">
        <v>56</v>
      </c>
      <c r="V292" t="b">
        <v>1</v>
      </c>
      <c r="W292" t="s">
        <v>45</v>
      </c>
      <c r="X292" t="s">
        <v>41</v>
      </c>
      <c r="Y292" t="s">
        <v>43</v>
      </c>
      <c r="Z292" t="s">
        <v>42</v>
      </c>
      <c r="AA292" t="s">
        <v>41</v>
      </c>
      <c r="AB292" t="s">
        <v>43</v>
      </c>
      <c r="AC292" t="s">
        <v>42</v>
      </c>
      <c r="AD292" t="s">
        <v>46</v>
      </c>
      <c r="AE292" t="s">
        <v>54</v>
      </c>
      <c r="AF292" t="s">
        <v>47</v>
      </c>
      <c r="AG292" t="s">
        <v>47</v>
      </c>
      <c r="AH292" t="s">
        <v>171</v>
      </c>
      <c r="AI292">
        <v>1</v>
      </c>
      <c r="AJ292" t="s">
        <v>55</v>
      </c>
      <c r="AK292" t="s">
        <v>49</v>
      </c>
    </row>
    <row r="293" spans="1:37" x14ac:dyDescent="0.3">
      <c r="A293">
        <v>292</v>
      </c>
      <c r="B293">
        <v>296</v>
      </c>
      <c r="C293" t="s">
        <v>37</v>
      </c>
      <c r="G293" t="s">
        <v>61</v>
      </c>
      <c r="H293">
        <v>12308</v>
      </c>
      <c r="I293" t="s">
        <v>39</v>
      </c>
      <c r="J293" t="s">
        <v>144</v>
      </c>
      <c r="K293">
        <v>0</v>
      </c>
      <c r="L293" t="s">
        <v>41</v>
      </c>
      <c r="M293" t="s">
        <v>41</v>
      </c>
      <c r="N293" t="s">
        <v>43</v>
      </c>
      <c r="O293" t="s">
        <v>43</v>
      </c>
      <c r="P293" t="s">
        <v>43</v>
      </c>
      <c r="Q293" t="s">
        <v>42</v>
      </c>
      <c r="R293" t="s">
        <v>43</v>
      </c>
      <c r="S293" t="s">
        <v>41</v>
      </c>
      <c r="T293" t="s">
        <v>41</v>
      </c>
      <c r="U293" t="s">
        <v>52</v>
      </c>
      <c r="V293" t="b">
        <v>0</v>
      </c>
      <c r="W293" t="s">
        <v>41</v>
      </c>
      <c r="X293" t="s">
        <v>43</v>
      </c>
      <c r="Y293" t="s">
        <v>41</v>
      </c>
      <c r="Z293" t="s">
        <v>41</v>
      </c>
      <c r="AA293" t="s">
        <v>43</v>
      </c>
      <c r="AB293" t="s">
        <v>41</v>
      </c>
      <c r="AC293" t="s">
        <v>41</v>
      </c>
      <c r="AD293" t="s">
        <v>77</v>
      </c>
      <c r="AE293" t="s">
        <v>54</v>
      </c>
      <c r="AF293" t="s">
        <v>54</v>
      </c>
      <c r="AG293" t="s">
        <v>47</v>
      </c>
      <c r="AI293">
        <v>0</v>
      </c>
      <c r="AJ293" t="s">
        <v>55</v>
      </c>
      <c r="AK293" t="s">
        <v>49</v>
      </c>
    </row>
    <row r="294" spans="1:37" x14ac:dyDescent="0.3">
      <c r="A294">
        <v>293</v>
      </c>
      <c r="B294">
        <v>297</v>
      </c>
      <c r="C294" t="s">
        <v>37</v>
      </c>
      <c r="G294" t="s">
        <v>61</v>
      </c>
      <c r="H294">
        <v>12304</v>
      </c>
      <c r="I294" t="s">
        <v>39</v>
      </c>
      <c r="J294" t="s">
        <v>71</v>
      </c>
      <c r="K294">
        <v>0</v>
      </c>
      <c r="L294" t="s">
        <v>41</v>
      </c>
      <c r="M294" t="s">
        <v>42</v>
      </c>
      <c r="N294" t="s">
        <v>43</v>
      </c>
      <c r="O294" t="s">
        <v>42</v>
      </c>
      <c r="P294" t="s">
        <v>42</v>
      </c>
      <c r="Q294" t="s">
        <v>42</v>
      </c>
      <c r="R294" t="s">
        <v>41</v>
      </c>
      <c r="S294" t="s">
        <v>41</v>
      </c>
      <c r="T294" t="s">
        <v>43</v>
      </c>
      <c r="U294" t="s">
        <v>72</v>
      </c>
      <c r="V294" t="b">
        <v>0</v>
      </c>
      <c r="W294" t="s">
        <v>43</v>
      </c>
      <c r="X294" t="s">
        <v>41</v>
      </c>
      <c r="Y294" t="s">
        <v>43</v>
      </c>
      <c r="Z294" t="s">
        <v>43</v>
      </c>
      <c r="AA294" t="s">
        <v>41</v>
      </c>
      <c r="AB294" t="s">
        <v>41</v>
      </c>
      <c r="AC294" t="s">
        <v>41</v>
      </c>
      <c r="AD294" t="s">
        <v>77</v>
      </c>
      <c r="AE294" t="s">
        <v>47</v>
      </c>
      <c r="AF294" t="s">
        <v>62</v>
      </c>
      <c r="AG294" t="s">
        <v>62</v>
      </c>
      <c r="AI294">
        <v>0</v>
      </c>
      <c r="AJ294" t="s">
        <v>76</v>
      </c>
      <c r="AK294" t="s">
        <v>49</v>
      </c>
    </row>
    <row r="295" spans="1:37" x14ac:dyDescent="0.3">
      <c r="A295">
        <v>294</v>
      </c>
      <c r="B295">
        <v>298</v>
      </c>
      <c r="C295" t="s">
        <v>37</v>
      </c>
      <c r="G295" t="s">
        <v>67</v>
      </c>
      <c r="H295">
        <v>12304</v>
      </c>
      <c r="I295" t="s">
        <v>39</v>
      </c>
      <c r="J295" t="s">
        <v>40</v>
      </c>
      <c r="K295">
        <v>0</v>
      </c>
      <c r="L295" t="s">
        <v>41</v>
      </c>
      <c r="M295" t="s">
        <v>43</v>
      </c>
      <c r="N295" t="s">
        <v>43</v>
      </c>
      <c r="O295" t="s">
        <v>42</v>
      </c>
      <c r="P295" t="s">
        <v>42</v>
      </c>
      <c r="Q295" t="s">
        <v>42</v>
      </c>
      <c r="R295" t="s">
        <v>43</v>
      </c>
      <c r="S295" t="s">
        <v>43</v>
      </c>
      <c r="T295" t="s">
        <v>43</v>
      </c>
      <c r="U295" t="s">
        <v>72</v>
      </c>
      <c r="V295" t="b">
        <v>0</v>
      </c>
      <c r="W295" t="s">
        <v>73</v>
      </c>
      <c r="X295" t="s">
        <v>41</v>
      </c>
      <c r="Y295" t="s">
        <v>43</v>
      </c>
      <c r="Z295" t="s">
        <v>43</v>
      </c>
      <c r="AA295" t="s">
        <v>41</v>
      </c>
      <c r="AB295" t="s">
        <v>43</v>
      </c>
      <c r="AC295" t="s">
        <v>42</v>
      </c>
      <c r="AD295" t="s">
        <v>53</v>
      </c>
      <c r="AE295" t="s">
        <v>47</v>
      </c>
      <c r="AF295" t="s">
        <v>47</v>
      </c>
      <c r="AG295" t="s">
        <v>62</v>
      </c>
      <c r="AI295">
        <v>0</v>
      </c>
      <c r="AJ295" t="s">
        <v>76</v>
      </c>
      <c r="AK295" t="s">
        <v>49</v>
      </c>
    </row>
    <row r="296" spans="1:37" x14ac:dyDescent="0.3">
      <c r="A296">
        <v>295</v>
      </c>
      <c r="B296">
        <v>299</v>
      </c>
      <c r="C296" t="s">
        <v>37</v>
      </c>
      <c r="G296" t="s">
        <v>61</v>
      </c>
      <c r="H296">
        <v>12307</v>
      </c>
      <c r="I296" t="s">
        <v>39</v>
      </c>
      <c r="J296" t="s">
        <v>64</v>
      </c>
      <c r="K296">
        <v>0</v>
      </c>
      <c r="L296" t="s">
        <v>41</v>
      </c>
      <c r="M296" t="s">
        <v>41</v>
      </c>
      <c r="N296" t="s">
        <v>42</v>
      </c>
      <c r="O296" t="s">
        <v>42</v>
      </c>
      <c r="P296" t="s">
        <v>42</v>
      </c>
      <c r="Q296" t="s">
        <v>42</v>
      </c>
      <c r="R296" t="s">
        <v>43</v>
      </c>
      <c r="S296" t="s">
        <v>43</v>
      </c>
      <c r="T296" t="s">
        <v>42</v>
      </c>
      <c r="U296" t="s">
        <v>52</v>
      </c>
      <c r="V296" t="b">
        <v>0</v>
      </c>
      <c r="W296" t="s">
        <v>41</v>
      </c>
      <c r="X296" t="s">
        <v>41</v>
      </c>
      <c r="Y296" t="s">
        <v>42</v>
      </c>
      <c r="Z296" t="s">
        <v>42</v>
      </c>
      <c r="AA296" t="s">
        <v>41</v>
      </c>
      <c r="AB296" t="s">
        <v>43</v>
      </c>
      <c r="AC296" t="s">
        <v>41</v>
      </c>
      <c r="AD296" t="s">
        <v>53</v>
      </c>
      <c r="AE296" t="s">
        <v>54</v>
      </c>
      <c r="AF296" t="s">
        <v>54</v>
      </c>
      <c r="AG296" t="s">
        <v>62</v>
      </c>
      <c r="AI296">
        <v>0</v>
      </c>
      <c r="AJ296" t="s">
        <v>108</v>
      </c>
      <c r="AK296" t="s">
        <v>49</v>
      </c>
    </row>
    <row r="297" spans="1:37" x14ac:dyDescent="0.3">
      <c r="A297">
        <v>296</v>
      </c>
      <c r="B297">
        <v>300</v>
      </c>
      <c r="C297" t="s">
        <v>37</v>
      </c>
      <c r="G297" t="s">
        <v>67</v>
      </c>
      <c r="H297">
        <v>12307</v>
      </c>
      <c r="I297" t="s">
        <v>117</v>
      </c>
      <c r="J297" t="s">
        <v>40</v>
      </c>
      <c r="K297">
        <v>0</v>
      </c>
      <c r="L297" t="s">
        <v>43</v>
      </c>
      <c r="M297" t="s">
        <v>43</v>
      </c>
      <c r="N297" t="s">
        <v>42</v>
      </c>
      <c r="O297" t="s">
        <v>42</v>
      </c>
      <c r="P297" t="s">
        <v>41</v>
      </c>
      <c r="Q297" t="s">
        <v>42</v>
      </c>
      <c r="R297" t="s">
        <v>41</v>
      </c>
      <c r="S297" t="s">
        <v>41</v>
      </c>
      <c r="T297" t="s">
        <v>41</v>
      </c>
      <c r="U297" t="s">
        <v>56</v>
      </c>
      <c r="V297" t="b">
        <v>0</v>
      </c>
      <c r="W297" t="s">
        <v>41</v>
      </c>
      <c r="X297" t="s">
        <v>42</v>
      </c>
      <c r="Y297" t="s">
        <v>41</v>
      </c>
      <c r="Z297" t="s">
        <v>43</v>
      </c>
      <c r="AA297" t="s">
        <v>42</v>
      </c>
      <c r="AB297" t="s">
        <v>42</v>
      </c>
      <c r="AC297" t="s">
        <v>43</v>
      </c>
      <c r="AD297" t="s">
        <v>120</v>
      </c>
      <c r="AE297" t="s">
        <v>79</v>
      </c>
      <c r="AF297" t="s">
        <v>62</v>
      </c>
      <c r="AG297" t="s">
        <v>79</v>
      </c>
      <c r="AI297">
        <v>0</v>
      </c>
      <c r="AJ297" t="s">
        <v>108</v>
      </c>
      <c r="AK297" t="s">
        <v>57</v>
      </c>
    </row>
    <row r="298" spans="1:37" x14ac:dyDescent="0.3">
      <c r="A298">
        <v>297</v>
      </c>
      <c r="B298">
        <v>301</v>
      </c>
      <c r="C298" t="s">
        <v>37</v>
      </c>
      <c r="G298" t="s">
        <v>58</v>
      </c>
      <c r="H298">
        <v>12303</v>
      </c>
      <c r="I298" t="s">
        <v>39</v>
      </c>
      <c r="J298" t="s">
        <v>40</v>
      </c>
      <c r="K298">
        <v>0</v>
      </c>
      <c r="L298" t="s">
        <v>41</v>
      </c>
      <c r="M298" t="s">
        <v>41</v>
      </c>
      <c r="N298" t="s">
        <v>42</v>
      </c>
      <c r="O298" t="s">
        <v>42</v>
      </c>
      <c r="P298" t="s">
        <v>42</v>
      </c>
      <c r="Q298" t="s">
        <v>42</v>
      </c>
      <c r="R298" t="s">
        <v>41</v>
      </c>
      <c r="S298" t="s">
        <v>41</v>
      </c>
      <c r="T298" t="s">
        <v>42</v>
      </c>
      <c r="U298" t="s">
        <v>56</v>
      </c>
      <c r="V298" t="b">
        <v>0</v>
      </c>
      <c r="W298" t="s">
        <v>73</v>
      </c>
      <c r="X298" t="s">
        <v>43</v>
      </c>
      <c r="Y298" t="s">
        <v>43</v>
      </c>
      <c r="Z298" t="s">
        <v>43</v>
      </c>
      <c r="AA298" t="s">
        <v>43</v>
      </c>
      <c r="AB298" t="s">
        <v>42</v>
      </c>
      <c r="AC298" t="s">
        <v>43</v>
      </c>
      <c r="AD298" t="s">
        <v>77</v>
      </c>
      <c r="AE298" t="s">
        <v>62</v>
      </c>
      <c r="AF298" t="s">
        <v>62</v>
      </c>
      <c r="AG298" t="s">
        <v>79</v>
      </c>
      <c r="AI298">
        <v>0</v>
      </c>
      <c r="AJ298" t="s">
        <v>70</v>
      </c>
      <c r="AK298" t="s">
        <v>49</v>
      </c>
    </row>
    <row r="299" spans="1:37" x14ac:dyDescent="0.3">
      <c r="A299">
        <v>298</v>
      </c>
      <c r="B299">
        <v>302</v>
      </c>
      <c r="C299" t="s">
        <v>37</v>
      </c>
      <c r="G299" t="s">
        <v>58</v>
      </c>
      <c r="H299">
        <v>12304</v>
      </c>
      <c r="I299" t="s">
        <v>39</v>
      </c>
      <c r="J299" t="s">
        <v>40</v>
      </c>
      <c r="K299">
        <v>1</v>
      </c>
      <c r="L299" t="s">
        <v>41</v>
      </c>
      <c r="M299" t="s">
        <v>42</v>
      </c>
      <c r="N299" t="s">
        <v>42</v>
      </c>
      <c r="O299" t="s">
        <v>42</v>
      </c>
      <c r="P299" t="s">
        <v>42</v>
      </c>
      <c r="Q299" t="s">
        <v>42</v>
      </c>
      <c r="R299" t="s">
        <v>42</v>
      </c>
      <c r="S299" t="s">
        <v>43</v>
      </c>
      <c r="T299" t="s">
        <v>42</v>
      </c>
      <c r="U299" t="s">
        <v>72</v>
      </c>
      <c r="V299" t="b">
        <v>1</v>
      </c>
      <c r="W299" t="s">
        <v>65</v>
      </c>
      <c r="X299" t="s">
        <v>41</v>
      </c>
      <c r="Y299" t="s">
        <v>42</v>
      </c>
      <c r="Z299" t="s">
        <v>42</v>
      </c>
      <c r="AA299" t="s">
        <v>41</v>
      </c>
      <c r="AB299" t="s">
        <v>43</v>
      </c>
      <c r="AC299" t="s">
        <v>43</v>
      </c>
      <c r="AD299" t="s">
        <v>53</v>
      </c>
      <c r="AE299" t="s">
        <v>47</v>
      </c>
      <c r="AF299" t="s">
        <v>47</v>
      </c>
      <c r="AG299" t="s">
        <v>47</v>
      </c>
      <c r="AI299">
        <v>0</v>
      </c>
      <c r="AJ299" t="s">
        <v>76</v>
      </c>
      <c r="AK299" t="s">
        <v>49</v>
      </c>
    </row>
    <row r="300" spans="1:37" x14ac:dyDescent="0.3">
      <c r="A300">
        <v>299</v>
      </c>
      <c r="B300">
        <v>303</v>
      </c>
      <c r="C300" t="s">
        <v>37</v>
      </c>
      <c r="G300" t="s">
        <v>58</v>
      </c>
      <c r="H300">
        <v>12307</v>
      </c>
      <c r="I300" t="s">
        <v>121</v>
      </c>
      <c r="J300" t="s">
        <v>40</v>
      </c>
      <c r="K300">
        <v>0</v>
      </c>
      <c r="L300" t="s">
        <v>43</v>
      </c>
      <c r="M300" t="s">
        <v>43</v>
      </c>
      <c r="N300" t="s">
        <v>42</v>
      </c>
      <c r="O300" t="s">
        <v>42</v>
      </c>
      <c r="P300" t="s">
        <v>43</v>
      </c>
      <c r="Q300" t="s">
        <v>42</v>
      </c>
      <c r="R300" t="s">
        <v>41</v>
      </c>
      <c r="S300" t="s">
        <v>43</v>
      </c>
      <c r="T300" t="s">
        <v>43</v>
      </c>
      <c r="U300" t="s">
        <v>72</v>
      </c>
      <c r="V300" t="b">
        <v>0</v>
      </c>
      <c r="W300" t="s">
        <v>41</v>
      </c>
      <c r="X300" t="s">
        <v>41</v>
      </c>
      <c r="Y300" t="s">
        <v>43</v>
      </c>
      <c r="Z300" t="s">
        <v>41</v>
      </c>
      <c r="AA300" t="s">
        <v>41</v>
      </c>
      <c r="AB300" t="s">
        <v>43</v>
      </c>
      <c r="AC300" t="s">
        <v>41</v>
      </c>
      <c r="AD300" t="s">
        <v>77</v>
      </c>
      <c r="AE300" t="s">
        <v>62</v>
      </c>
      <c r="AF300" t="s">
        <v>47</v>
      </c>
      <c r="AG300" t="s">
        <v>62</v>
      </c>
      <c r="AI300">
        <v>0</v>
      </c>
      <c r="AJ300" t="s">
        <v>108</v>
      </c>
      <c r="AK300" t="s">
        <v>49</v>
      </c>
    </row>
    <row r="301" spans="1:37" x14ac:dyDescent="0.3">
      <c r="A301">
        <v>300</v>
      </c>
      <c r="B301">
        <v>304</v>
      </c>
      <c r="C301" t="s">
        <v>37</v>
      </c>
      <c r="G301" t="s">
        <v>50</v>
      </c>
      <c r="H301">
        <v>12308</v>
      </c>
      <c r="I301" t="s">
        <v>39</v>
      </c>
      <c r="J301" t="s">
        <v>40</v>
      </c>
      <c r="K301">
        <v>0</v>
      </c>
      <c r="L301" t="s">
        <v>41</v>
      </c>
      <c r="M301" t="s">
        <v>41</v>
      </c>
      <c r="N301" t="s">
        <v>42</v>
      </c>
      <c r="O301" t="s">
        <v>42</v>
      </c>
      <c r="P301" t="s">
        <v>41</v>
      </c>
      <c r="Q301" t="s">
        <v>42</v>
      </c>
      <c r="R301" t="s">
        <v>43</v>
      </c>
      <c r="S301" t="s">
        <v>42</v>
      </c>
      <c r="T301" t="s">
        <v>42</v>
      </c>
      <c r="U301" t="s">
        <v>44</v>
      </c>
      <c r="V301" t="b">
        <v>0</v>
      </c>
      <c r="W301" t="s">
        <v>65</v>
      </c>
      <c r="X301" t="s">
        <v>43</v>
      </c>
      <c r="Y301" t="s">
        <v>43</v>
      </c>
      <c r="Z301" t="s">
        <v>41</v>
      </c>
      <c r="AA301" t="s">
        <v>41</v>
      </c>
      <c r="AB301" t="s">
        <v>43</v>
      </c>
      <c r="AC301" t="s">
        <v>43</v>
      </c>
      <c r="AD301" t="s">
        <v>53</v>
      </c>
      <c r="AE301" t="s">
        <v>54</v>
      </c>
      <c r="AF301" t="s">
        <v>54</v>
      </c>
      <c r="AG301" t="s">
        <v>47</v>
      </c>
      <c r="AI301">
        <v>0</v>
      </c>
      <c r="AJ301" t="s">
        <v>55</v>
      </c>
      <c r="AK301" t="s">
        <v>57</v>
      </c>
    </row>
    <row r="302" spans="1:37" x14ac:dyDescent="0.3">
      <c r="A302">
        <v>301</v>
      </c>
      <c r="B302">
        <v>305</v>
      </c>
      <c r="C302" t="s">
        <v>37</v>
      </c>
      <c r="G302" t="s">
        <v>50</v>
      </c>
      <c r="H302">
        <v>12302</v>
      </c>
      <c r="I302" t="s">
        <v>51</v>
      </c>
      <c r="J302" t="s">
        <v>40</v>
      </c>
      <c r="K302">
        <v>1</v>
      </c>
      <c r="L302" t="s">
        <v>43</v>
      </c>
      <c r="M302" t="s">
        <v>41</v>
      </c>
      <c r="N302" t="s">
        <v>42</v>
      </c>
      <c r="O302" t="s">
        <v>42</v>
      </c>
      <c r="P302" t="s">
        <v>42</v>
      </c>
      <c r="Q302" t="s">
        <v>42</v>
      </c>
      <c r="R302" t="s">
        <v>42</v>
      </c>
      <c r="S302" t="s">
        <v>42</v>
      </c>
      <c r="T302" t="s">
        <v>42</v>
      </c>
      <c r="U302" t="s">
        <v>44</v>
      </c>
      <c r="V302" t="b">
        <v>1</v>
      </c>
      <c r="W302" t="s">
        <v>45</v>
      </c>
      <c r="X302" t="s">
        <v>41</v>
      </c>
      <c r="Y302" t="s">
        <v>42</v>
      </c>
      <c r="Z302" t="s">
        <v>43</v>
      </c>
      <c r="AA302" t="s">
        <v>41</v>
      </c>
      <c r="AB302" t="s">
        <v>42</v>
      </c>
      <c r="AC302" t="s">
        <v>43</v>
      </c>
      <c r="AD302" t="s">
        <v>46</v>
      </c>
      <c r="AE302" t="s">
        <v>47</v>
      </c>
      <c r="AF302" t="s">
        <v>47</v>
      </c>
      <c r="AG302" t="s">
        <v>54</v>
      </c>
      <c r="AI302">
        <v>0</v>
      </c>
      <c r="AJ302" t="s">
        <v>63</v>
      </c>
      <c r="AK302" t="s">
        <v>49</v>
      </c>
    </row>
    <row r="303" spans="1:37" x14ac:dyDescent="0.3">
      <c r="A303">
        <v>302</v>
      </c>
      <c r="B303">
        <v>306</v>
      </c>
      <c r="C303" t="s">
        <v>37</v>
      </c>
      <c r="G303" t="s">
        <v>50</v>
      </c>
      <c r="H303">
        <v>12307</v>
      </c>
      <c r="I303" t="s">
        <v>172</v>
      </c>
      <c r="J303" t="s">
        <v>40</v>
      </c>
      <c r="K303">
        <v>0</v>
      </c>
      <c r="L303" t="s">
        <v>43</v>
      </c>
      <c r="M303" t="s">
        <v>41</v>
      </c>
      <c r="N303" t="s">
        <v>42</v>
      </c>
      <c r="O303" t="s">
        <v>42</v>
      </c>
      <c r="P303" t="s">
        <v>43</v>
      </c>
      <c r="Q303" t="s">
        <v>42</v>
      </c>
      <c r="R303" t="s">
        <v>41</v>
      </c>
      <c r="S303" t="s">
        <v>41</v>
      </c>
      <c r="T303" t="s">
        <v>42</v>
      </c>
      <c r="U303" t="s">
        <v>52</v>
      </c>
      <c r="V303" t="b">
        <v>0</v>
      </c>
      <c r="W303" t="s">
        <v>43</v>
      </c>
      <c r="X303" t="s">
        <v>43</v>
      </c>
      <c r="Y303" t="s">
        <v>43</v>
      </c>
      <c r="Z303" t="s">
        <v>43</v>
      </c>
      <c r="AA303" t="s">
        <v>41</v>
      </c>
      <c r="AB303" t="s">
        <v>41</v>
      </c>
      <c r="AC303" t="s">
        <v>43</v>
      </c>
      <c r="AD303" t="s">
        <v>53</v>
      </c>
      <c r="AE303" t="s">
        <v>47</v>
      </c>
      <c r="AF303" t="s">
        <v>47</v>
      </c>
      <c r="AG303" t="s">
        <v>62</v>
      </c>
      <c r="AI303">
        <v>0</v>
      </c>
      <c r="AJ303" t="s">
        <v>108</v>
      </c>
      <c r="AK303" t="s">
        <v>49</v>
      </c>
    </row>
    <row r="304" spans="1:37" x14ac:dyDescent="0.3">
      <c r="A304">
        <v>303</v>
      </c>
      <c r="B304">
        <v>307</v>
      </c>
      <c r="C304" t="s">
        <v>37</v>
      </c>
      <c r="G304" t="s">
        <v>61</v>
      </c>
      <c r="H304">
        <v>12309</v>
      </c>
      <c r="I304" t="s">
        <v>51</v>
      </c>
      <c r="J304" t="s">
        <v>64</v>
      </c>
      <c r="K304">
        <v>1</v>
      </c>
      <c r="L304" t="s">
        <v>41</v>
      </c>
      <c r="M304" t="s">
        <v>41</v>
      </c>
      <c r="N304" t="s">
        <v>43</v>
      </c>
      <c r="O304" t="s">
        <v>43</v>
      </c>
      <c r="P304" t="s">
        <v>43</v>
      </c>
      <c r="Q304" t="s">
        <v>43</v>
      </c>
      <c r="R304" t="s">
        <v>43</v>
      </c>
      <c r="S304" t="s">
        <v>43</v>
      </c>
      <c r="T304" t="s">
        <v>42</v>
      </c>
      <c r="U304" t="s">
        <v>56</v>
      </c>
      <c r="V304" t="b">
        <v>1</v>
      </c>
      <c r="W304" t="s">
        <v>45</v>
      </c>
      <c r="X304" t="s">
        <v>41</v>
      </c>
      <c r="Y304" t="s">
        <v>43</v>
      </c>
      <c r="Z304" t="s">
        <v>42</v>
      </c>
      <c r="AA304" t="s">
        <v>41</v>
      </c>
      <c r="AB304" t="s">
        <v>41</v>
      </c>
      <c r="AC304" t="s">
        <v>43</v>
      </c>
      <c r="AD304" t="s">
        <v>46</v>
      </c>
      <c r="AE304" t="s">
        <v>54</v>
      </c>
      <c r="AF304" t="s">
        <v>54</v>
      </c>
      <c r="AG304" t="s">
        <v>54</v>
      </c>
      <c r="AI304">
        <v>0</v>
      </c>
      <c r="AJ304" t="s">
        <v>60</v>
      </c>
      <c r="AK304" t="s">
        <v>49</v>
      </c>
    </row>
    <row r="305" spans="1:37" x14ac:dyDescent="0.3">
      <c r="A305">
        <v>304</v>
      </c>
      <c r="B305">
        <v>308</v>
      </c>
      <c r="C305" t="s">
        <v>37</v>
      </c>
      <c r="G305" t="s">
        <v>58</v>
      </c>
      <c r="H305">
        <v>12303</v>
      </c>
      <c r="I305" t="s">
        <v>39</v>
      </c>
      <c r="J305" t="s">
        <v>40</v>
      </c>
      <c r="K305">
        <v>1</v>
      </c>
      <c r="L305" t="s">
        <v>41</v>
      </c>
      <c r="M305" t="s">
        <v>42</v>
      </c>
      <c r="N305" t="s">
        <v>42</v>
      </c>
      <c r="O305" t="s">
        <v>42</v>
      </c>
      <c r="P305" t="s">
        <v>42</v>
      </c>
      <c r="Q305" t="s">
        <v>42</v>
      </c>
      <c r="R305" t="s">
        <v>42</v>
      </c>
      <c r="S305" t="s">
        <v>42</v>
      </c>
      <c r="T305" t="s">
        <v>42</v>
      </c>
      <c r="U305" t="s">
        <v>52</v>
      </c>
      <c r="V305" t="b">
        <v>1</v>
      </c>
      <c r="W305" t="s">
        <v>45</v>
      </c>
      <c r="X305" t="s">
        <v>43</v>
      </c>
      <c r="Y305" t="s">
        <v>42</v>
      </c>
      <c r="Z305" t="s">
        <v>42</v>
      </c>
      <c r="AA305" t="s">
        <v>43</v>
      </c>
      <c r="AB305" t="s">
        <v>43</v>
      </c>
      <c r="AC305" t="s">
        <v>43</v>
      </c>
      <c r="AD305" t="s">
        <v>46</v>
      </c>
      <c r="AE305" t="s">
        <v>47</v>
      </c>
      <c r="AF305" t="s">
        <v>62</v>
      </c>
      <c r="AG305" t="s">
        <v>47</v>
      </c>
      <c r="AI305">
        <v>0</v>
      </c>
      <c r="AJ305" t="s">
        <v>70</v>
      </c>
      <c r="AK305" t="s">
        <v>49</v>
      </c>
    </row>
    <row r="306" spans="1:37" x14ac:dyDescent="0.3">
      <c r="A306">
        <v>305</v>
      </c>
      <c r="B306">
        <v>309</v>
      </c>
      <c r="C306" t="s">
        <v>37</v>
      </c>
      <c r="G306" t="s">
        <v>58</v>
      </c>
      <c r="H306">
        <v>12307</v>
      </c>
      <c r="I306" t="s">
        <v>121</v>
      </c>
      <c r="J306" t="s">
        <v>40</v>
      </c>
      <c r="K306">
        <v>0</v>
      </c>
      <c r="L306" t="s">
        <v>43</v>
      </c>
      <c r="M306" t="s">
        <v>43</v>
      </c>
      <c r="N306" t="s">
        <v>42</v>
      </c>
      <c r="O306" t="s">
        <v>42</v>
      </c>
      <c r="P306" t="s">
        <v>42</v>
      </c>
      <c r="Q306" t="s">
        <v>42</v>
      </c>
      <c r="R306" t="s">
        <v>41</v>
      </c>
      <c r="S306" t="s">
        <v>41</v>
      </c>
      <c r="T306" t="s">
        <v>43</v>
      </c>
      <c r="U306" t="s">
        <v>72</v>
      </c>
      <c r="V306" t="b">
        <v>0</v>
      </c>
      <c r="W306" t="s">
        <v>43</v>
      </c>
      <c r="X306" t="s">
        <v>43</v>
      </c>
      <c r="Y306" t="s">
        <v>42</v>
      </c>
      <c r="Z306" t="s">
        <v>43</v>
      </c>
      <c r="AA306" t="s">
        <v>43</v>
      </c>
      <c r="AB306" t="s">
        <v>42</v>
      </c>
      <c r="AC306" t="s">
        <v>43</v>
      </c>
      <c r="AD306" t="s">
        <v>53</v>
      </c>
      <c r="AE306" t="s">
        <v>62</v>
      </c>
      <c r="AF306" t="s">
        <v>62</v>
      </c>
      <c r="AG306" t="s">
        <v>79</v>
      </c>
      <c r="AI306">
        <v>0</v>
      </c>
      <c r="AJ306" t="s">
        <v>108</v>
      </c>
      <c r="AK306" t="s">
        <v>57</v>
      </c>
    </row>
    <row r="307" spans="1:37" x14ac:dyDescent="0.3">
      <c r="A307">
        <v>306</v>
      </c>
      <c r="B307">
        <v>310</v>
      </c>
      <c r="C307" t="s">
        <v>37</v>
      </c>
      <c r="G307" t="s">
        <v>83</v>
      </c>
      <c r="H307">
        <v>12307</v>
      </c>
      <c r="I307" t="s">
        <v>121</v>
      </c>
      <c r="J307" t="s">
        <v>40</v>
      </c>
      <c r="K307">
        <v>0</v>
      </c>
      <c r="L307" t="s">
        <v>43</v>
      </c>
      <c r="M307" t="s">
        <v>41</v>
      </c>
      <c r="N307" t="s">
        <v>41</v>
      </c>
      <c r="O307" t="s">
        <v>41</v>
      </c>
      <c r="P307" t="s">
        <v>43</v>
      </c>
      <c r="Q307" t="s">
        <v>43</v>
      </c>
      <c r="R307" t="s">
        <v>41</v>
      </c>
      <c r="S307" t="s">
        <v>41</v>
      </c>
      <c r="T307" t="s">
        <v>41</v>
      </c>
      <c r="U307" t="s">
        <v>72</v>
      </c>
      <c r="V307" t="b">
        <v>1</v>
      </c>
      <c r="W307" t="s">
        <v>65</v>
      </c>
      <c r="X307" t="s">
        <v>41</v>
      </c>
      <c r="Y307" t="s">
        <v>41</v>
      </c>
      <c r="Z307" t="s">
        <v>41</v>
      </c>
      <c r="AA307" t="s">
        <v>41</v>
      </c>
      <c r="AB307" t="s">
        <v>41</v>
      </c>
      <c r="AC307" t="s">
        <v>41</v>
      </c>
      <c r="AD307" t="s">
        <v>46</v>
      </c>
      <c r="AE307" t="s">
        <v>47</v>
      </c>
      <c r="AF307" t="s">
        <v>47</v>
      </c>
      <c r="AG307" t="s">
        <v>47</v>
      </c>
      <c r="AI307">
        <v>0</v>
      </c>
      <c r="AJ307" t="s">
        <v>108</v>
      </c>
      <c r="AK307" t="s">
        <v>49</v>
      </c>
    </row>
    <row r="308" spans="1:37" x14ac:dyDescent="0.3">
      <c r="A308">
        <v>307</v>
      </c>
      <c r="B308">
        <v>311</v>
      </c>
      <c r="C308" t="s">
        <v>37</v>
      </c>
      <c r="G308" t="s">
        <v>61</v>
      </c>
      <c r="H308">
        <v>12302</v>
      </c>
      <c r="I308" t="s">
        <v>39</v>
      </c>
      <c r="J308" t="s">
        <v>40</v>
      </c>
      <c r="K308">
        <v>0</v>
      </c>
      <c r="L308" t="s">
        <v>41</v>
      </c>
      <c r="M308" t="s">
        <v>41</v>
      </c>
      <c r="N308" t="s">
        <v>42</v>
      </c>
      <c r="O308" t="s">
        <v>42</v>
      </c>
      <c r="P308" t="s">
        <v>42</v>
      </c>
      <c r="Q308" t="s">
        <v>42</v>
      </c>
      <c r="R308" t="s">
        <v>42</v>
      </c>
      <c r="S308" t="s">
        <v>42</v>
      </c>
      <c r="T308" t="s">
        <v>42</v>
      </c>
      <c r="U308" t="s">
        <v>56</v>
      </c>
      <c r="V308" t="b">
        <v>1</v>
      </c>
      <c r="W308" t="s">
        <v>45</v>
      </c>
      <c r="X308" t="s">
        <v>41</v>
      </c>
      <c r="Y308" t="s">
        <v>42</v>
      </c>
      <c r="Z308" t="s">
        <v>43</v>
      </c>
      <c r="AA308" t="s">
        <v>43</v>
      </c>
      <c r="AB308" t="s">
        <v>42</v>
      </c>
      <c r="AC308" t="s">
        <v>43</v>
      </c>
      <c r="AD308" t="s">
        <v>46</v>
      </c>
      <c r="AE308" t="s">
        <v>54</v>
      </c>
      <c r="AF308" t="s">
        <v>54</v>
      </c>
      <c r="AG308" t="s">
        <v>47</v>
      </c>
      <c r="AI308">
        <v>0</v>
      </c>
      <c r="AJ308" t="s">
        <v>63</v>
      </c>
      <c r="AK308" t="s">
        <v>57</v>
      </c>
    </row>
    <row r="309" spans="1:37" x14ac:dyDescent="0.3">
      <c r="A309">
        <v>308</v>
      </c>
      <c r="B309">
        <v>312</v>
      </c>
      <c r="C309" t="s">
        <v>37</v>
      </c>
      <c r="G309" t="s">
        <v>58</v>
      </c>
      <c r="H309">
        <v>12307</v>
      </c>
      <c r="I309" t="s">
        <v>121</v>
      </c>
      <c r="J309" t="s">
        <v>40</v>
      </c>
      <c r="K309">
        <v>0</v>
      </c>
      <c r="L309" t="s">
        <v>43</v>
      </c>
      <c r="M309" t="s">
        <v>43</v>
      </c>
      <c r="N309" t="s">
        <v>42</v>
      </c>
      <c r="O309" t="s">
        <v>42</v>
      </c>
      <c r="P309" t="s">
        <v>42</v>
      </c>
      <c r="Q309" t="s">
        <v>42</v>
      </c>
      <c r="R309" t="s">
        <v>41</v>
      </c>
      <c r="S309" t="s">
        <v>41</v>
      </c>
      <c r="T309" t="s">
        <v>43</v>
      </c>
      <c r="U309" t="s">
        <v>72</v>
      </c>
      <c r="V309" t="b">
        <v>0</v>
      </c>
      <c r="W309" t="s">
        <v>43</v>
      </c>
      <c r="X309" t="s">
        <v>43</v>
      </c>
      <c r="Y309" t="s">
        <v>42</v>
      </c>
      <c r="Z309" t="s">
        <v>43</v>
      </c>
      <c r="AA309" t="s">
        <v>43</v>
      </c>
      <c r="AB309" t="s">
        <v>42</v>
      </c>
      <c r="AC309" t="s">
        <v>43</v>
      </c>
      <c r="AD309" t="s">
        <v>53</v>
      </c>
      <c r="AE309" t="s">
        <v>62</v>
      </c>
      <c r="AF309" t="s">
        <v>62</v>
      </c>
      <c r="AG309" t="s">
        <v>62</v>
      </c>
      <c r="AI309">
        <v>0</v>
      </c>
      <c r="AJ309" t="s">
        <v>108</v>
      </c>
      <c r="AK309" t="s">
        <v>57</v>
      </c>
    </row>
    <row r="310" spans="1:37" x14ac:dyDescent="0.3">
      <c r="A310">
        <v>309</v>
      </c>
      <c r="B310">
        <v>313</v>
      </c>
      <c r="C310" t="s">
        <v>37</v>
      </c>
      <c r="G310" t="s">
        <v>67</v>
      </c>
      <c r="H310">
        <v>12305</v>
      </c>
      <c r="I310" t="s">
        <v>39</v>
      </c>
      <c r="J310" t="s">
        <v>40</v>
      </c>
      <c r="K310">
        <v>1</v>
      </c>
      <c r="L310" t="s">
        <v>41</v>
      </c>
      <c r="M310" t="s">
        <v>42</v>
      </c>
      <c r="N310" t="s">
        <v>42</v>
      </c>
      <c r="O310" t="s">
        <v>42</v>
      </c>
      <c r="P310" t="s">
        <v>43</v>
      </c>
      <c r="Q310" t="s">
        <v>42</v>
      </c>
      <c r="R310" t="s">
        <v>42</v>
      </c>
      <c r="S310" t="s">
        <v>42</v>
      </c>
      <c r="T310" t="s">
        <v>42</v>
      </c>
      <c r="U310" t="s">
        <v>52</v>
      </c>
      <c r="V310" t="b">
        <v>0</v>
      </c>
      <c r="W310" t="s">
        <v>45</v>
      </c>
      <c r="X310" t="s">
        <v>41</v>
      </c>
      <c r="Y310" t="s">
        <v>43</v>
      </c>
      <c r="Z310" t="s">
        <v>42</v>
      </c>
      <c r="AA310" t="s">
        <v>41</v>
      </c>
      <c r="AB310" t="s">
        <v>43</v>
      </c>
      <c r="AC310" t="s">
        <v>43</v>
      </c>
      <c r="AD310" t="s">
        <v>59</v>
      </c>
      <c r="AE310" t="s">
        <v>47</v>
      </c>
      <c r="AF310" t="s">
        <v>47</v>
      </c>
      <c r="AG310" t="s">
        <v>47</v>
      </c>
      <c r="AI310">
        <v>0</v>
      </c>
      <c r="AJ310" t="s">
        <v>48</v>
      </c>
      <c r="AK310" t="s">
        <v>49</v>
      </c>
    </row>
    <row r="311" spans="1:37" x14ac:dyDescent="0.3">
      <c r="A311">
        <v>310</v>
      </c>
      <c r="B311">
        <v>314</v>
      </c>
      <c r="C311" t="s">
        <v>37</v>
      </c>
      <c r="G311" t="s">
        <v>38</v>
      </c>
      <c r="H311">
        <v>12053</v>
      </c>
      <c r="I311" t="s">
        <v>88</v>
      </c>
      <c r="J311" t="s">
        <v>130</v>
      </c>
      <c r="K311">
        <v>0</v>
      </c>
      <c r="L311" t="s">
        <v>41</v>
      </c>
      <c r="M311" t="s">
        <v>41</v>
      </c>
      <c r="N311" t="s">
        <v>43</v>
      </c>
      <c r="O311" t="s">
        <v>42</v>
      </c>
      <c r="P311" t="s">
        <v>42</v>
      </c>
      <c r="Q311" t="s">
        <v>43</v>
      </c>
      <c r="R311" t="s">
        <v>43</v>
      </c>
      <c r="S311" t="s">
        <v>42</v>
      </c>
      <c r="T311" t="s">
        <v>42</v>
      </c>
      <c r="U311" t="s">
        <v>72</v>
      </c>
      <c r="V311" t="b">
        <v>1</v>
      </c>
      <c r="W311" t="s">
        <v>65</v>
      </c>
      <c r="X311" t="s">
        <v>41</v>
      </c>
      <c r="Y311" t="s">
        <v>43</v>
      </c>
      <c r="Z311" t="s">
        <v>43</v>
      </c>
      <c r="AA311" t="s">
        <v>41</v>
      </c>
      <c r="AB311" t="s">
        <v>43</v>
      </c>
      <c r="AC311" t="s">
        <v>43</v>
      </c>
      <c r="AD311" t="s">
        <v>46</v>
      </c>
      <c r="AE311" t="s">
        <v>54</v>
      </c>
      <c r="AF311" t="s">
        <v>47</v>
      </c>
      <c r="AG311" t="s">
        <v>62</v>
      </c>
      <c r="AI311">
        <v>0</v>
      </c>
      <c r="AJ311" t="s">
        <v>124</v>
      </c>
      <c r="AK311" t="s">
        <v>57</v>
      </c>
    </row>
    <row r="312" spans="1:37" x14ac:dyDescent="0.3">
      <c r="A312">
        <v>311</v>
      </c>
      <c r="B312">
        <v>315</v>
      </c>
      <c r="C312" t="s">
        <v>37</v>
      </c>
      <c r="G312" t="s">
        <v>58</v>
      </c>
      <c r="H312">
        <v>12306</v>
      </c>
      <c r="I312" t="s">
        <v>51</v>
      </c>
      <c r="J312" t="s">
        <v>64</v>
      </c>
      <c r="K312">
        <v>0</v>
      </c>
      <c r="L312" t="s">
        <v>41</v>
      </c>
      <c r="M312" t="s">
        <v>41</v>
      </c>
      <c r="N312" t="s">
        <v>41</v>
      </c>
      <c r="O312" t="s">
        <v>42</v>
      </c>
      <c r="P312" t="s">
        <v>43</v>
      </c>
      <c r="Q312" t="s">
        <v>43</v>
      </c>
      <c r="R312" t="s">
        <v>42</v>
      </c>
      <c r="S312" t="s">
        <v>42</v>
      </c>
      <c r="T312" t="s">
        <v>42</v>
      </c>
      <c r="U312" t="s">
        <v>44</v>
      </c>
      <c r="V312" t="b">
        <v>0</v>
      </c>
      <c r="W312" t="s">
        <v>45</v>
      </c>
      <c r="X312" t="s">
        <v>43</v>
      </c>
      <c r="Y312" t="s">
        <v>43</v>
      </c>
      <c r="Z312" t="s">
        <v>43</v>
      </c>
      <c r="AA312" t="s">
        <v>43</v>
      </c>
      <c r="AB312" t="s">
        <v>43</v>
      </c>
      <c r="AC312" t="s">
        <v>43</v>
      </c>
      <c r="AD312" t="s">
        <v>120</v>
      </c>
      <c r="AE312" t="s">
        <v>47</v>
      </c>
      <c r="AF312" t="s">
        <v>62</v>
      </c>
      <c r="AG312" t="s">
        <v>62</v>
      </c>
      <c r="AI312">
        <v>0</v>
      </c>
      <c r="AJ312" t="s">
        <v>82</v>
      </c>
      <c r="AK312" t="s">
        <v>49</v>
      </c>
    </row>
    <row r="313" spans="1:37" x14ac:dyDescent="0.3">
      <c r="A313">
        <v>312</v>
      </c>
      <c r="B313">
        <v>316</v>
      </c>
      <c r="C313" t="s">
        <v>37</v>
      </c>
      <c r="G313" t="s">
        <v>58</v>
      </c>
      <c r="H313">
        <v>12302</v>
      </c>
      <c r="I313" t="s">
        <v>39</v>
      </c>
      <c r="J313" t="s">
        <v>64</v>
      </c>
      <c r="K313">
        <v>1</v>
      </c>
      <c r="L313" t="s">
        <v>41</v>
      </c>
      <c r="M313" t="s">
        <v>43</v>
      </c>
      <c r="N313" t="s">
        <v>42</v>
      </c>
      <c r="O313" t="s">
        <v>42</v>
      </c>
      <c r="P313" t="s">
        <v>43</v>
      </c>
      <c r="Q313" t="s">
        <v>42</v>
      </c>
      <c r="R313" t="s">
        <v>41</v>
      </c>
      <c r="S313" t="s">
        <v>43</v>
      </c>
      <c r="T313" t="s">
        <v>43</v>
      </c>
      <c r="U313" t="s">
        <v>52</v>
      </c>
      <c r="V313" t="b">
        <v>0</v>
      </c>
      <c r="W313" t="s">
        <v>65</v>
      </c>
      <c r="X313" t="s">
        <v>41</v>
      </c>
      <c r="Y313" t="s">
        <v>43</v>
      </c>
      <c r="Z313" t="s">
        <v>43</v>
      </c>
      <c r="AA313" t="s">
        <v>41</v>
      </c>
      <c r="AB313" t="s">
        <v>43</v>
      </c>
      <c r="AC313" t="s">
        <v>43</v>
      </c>
      <c r="AD313" t="s">
        <v>53</v>
      </c>
      <c r="AE313" t="s">
        <v>54</v>
      </c>
      <c r="AF313" t="s">
        <v>54</v>
      </c>
      <c r="AG313" t="s">
        <v>47</v>
      </c>
      <c r="AH313" t="s">
        <v>173</v>
      </c>
      <c r="AI313">
        <v>1</v>
      </c>
      <c r="AJ313" t="s">
        <v>63</v>
      </c>
      <c r="AK313" t="s">
        <v>49</v>
      </c>
    </row>
    <row r="314" spans="1:37" x14ac:dyDescent="0.3">
      <c r="A314">
        <v>313</v>
      </c>
      <c r="B314">
        <v>317</v>
      </c>
      <c r="C314" t="s">
        <v>37</v>
      </c>
      <c r="G314" t="s">
        <v>83</v>
      </c>
      <c r="H314">
        <v>12306</v>
      </c>
      <c r="I314" t="s">
        <v>51</v>
      </c>
      <c r="J314" t="s">
        <v>40</v>
      </c>
      <c r="K314">
        <v>0</v>
      </c>
      <c r="L314" t="s">
        <v>43</v>
      </c>
      <c r="M314" t="s">
        <v>41</v>
      </c>
      <c r="N314" t="s">
        <v>42</v>
      </c>
      <c r="O314" t="s">
        <v>42</v>
      </c>
      <c r="P314" t="s">
        <v>42</v>
      </c>
      <c r="Q314" t="s">
        <v>42</v>
      </c>
      <c r="R314" t="s">
        <v>43</v>
      </c>
      <c r="S314" t="s">
        <v>43</v>
      </c>
      <c r="T314" t="s">
        <v>43</v>
      </c>
      <c r="U314" t="s">
        <v>72</v>
      </c>
      <c r="V314" t="b">
        <v>0</v>
      </c>
      <c r="W314" t="s">
        <v>45</v>
      </c>
      <c r="X314" t="s">
        <v>41</v>
      </c>
      <c r="Y314" t="s">
        <v>43</v>
      </c>
      <c r="Z314" t="s">
        <v>41</v>
      </c>
      <c r="AA314" t="s">
        <v>41</v>
      </c>
      <c r="AB314" t="s">
        <v>43</v>
      </c>
      <c r="AC314" t="s">
        <v>41</v>
      </c>
      <c r="AD314" t="s">
        <v>53</v>
      </c>
      <c r="AE314" t="s">
        <v>62</v>
      </c>
      <c r="AF314" t="s">
        <v>47</v>
      </c>
      <c r="AG314" t="s">
        <v>62</v>
      </c>
      <c r="AI314">
        <v>0</v>
      </c>
      <c r="AJ314" t="s">
        <v>82</v>
      </c>
      <c r="AK314" t="s">
        <v>49</v>
      </c>
    </row>
    <row r="315" spans="1:37" x14ac:dyDescent="0.3">
      <c r="A315">
        <v>314</v>
      </c>
      <c r="B315">
        <v>318</v>
      </c>
      <c r="C315" t="s">
        <v>37</v>
      </c>
      <c r="G315" t="s">
        <v>61</v>
      </c>
      <c r="H315">
        <v>12306</v>
      </c>
      <c r="I315" t="s">
        <v>117</v>
      </c>
      <c r="J315" t="s">
        <v>40</v>
      </c>
      <c r="K315">
        <v>0</v>
      </c>
      <c r="L315" t="s">
        <v>41</v>
      </c>
      <c r="M315" t="s">
        <v>41</v>
      </c>
      <c r="N315" t="s">
        <v>42</v>
      </c>
      <c r="O315" t="s">
        <v>43</v>
      </c>
      <c r="P315" t="s">
        <v>43</v>
      </c>
      <c r="Q315" t="s">
        <v>43</v>
      </c>
      <c r="R315" t="s">
        <v>42</v>
      </c>
      <c r="S315" t="s">
        <v>43</v>
      </c>
      <c r="T315" t="s">
        <v>43</v>
      </c>
      <c r="U315" t="s">
        <v>44</v>
      </c>
      <c r="V315" t="b">
        <v>0</v>
      </c>
      <c r="W315" t="s">
        <v>73</v>
      </c>
      <c r="X315" t="s">
        <v>41</v>
      </c>
      <c r="Y315" t="s">
        <v>41</v>
      </c>
      <c r="Z315" t="s">
        <v>41</v>
      </c>
      <c r="AA315" t="s">
        <v>41</v>
      </c>
      <c r="AB315" t="s">
        <v>41</v>
      </c>
      <c r="AC315" t="s">
        <v>41</v>
      </c>
      <c r="AD315" t="s">
        <v>77</v>
      </c>
      <c r="AE315" t="s">
        <v>62</v>
      </c>
      <c r="AF315" t="s">
        <v>62</v>
      </c>
      <c r="AG315" t="s">
        <v>79</v>
      </c>
      <c r="AI315">
        <v>0</v>
      </c>
      <c r="AJ315" t="s">
        <v>82</v>
      </c>
      <c r="AK315" t="s">
        <v>57</v>
      </c>
    </row>
    <row r="316" spans="1:37" x14ac:dyDescent="0.3">
      <c r="A316">
        <v>315</v>
      </c>
      <c r="B316">
        <v>319</v>
      </c>
      <c r="C316" t="s">
        <v>37</v>
      </c>
      <c r="G316" t="s">
        <v>50</v>
      </c>
      <c r="H316">
        <v>12303</v>
      </c>
      <c r="I316" t="s">
        <v>39</v>
      </c>
      <c r="J316" t="s">
        <v>64</v>
      </c>
      <c r="K316">
        <v>0</v>
      </c>
      <c r="L316" t="s">
        <v>41</v>
      </c>
      <c r="M316" t="s">
        <v>41</v>
      </c>
      <c r="N316" t="s">
        <v>42</v>
      </c>
      <c r="O316" t="s">
        <v>42</v>
      </c>
      <c r="P316" t="s">
        <v>42</v>
      </c>
      <c r="Q316" t="s">
        <v>42</v>
      </c>
      <c r="R316" t="s">
        <v>42</v>
      </c>
      <c r="S316" t="s">
        <v>42</v>
      </c>
      <c r="T316" t="s">
        <v>43</v>
      </c>
      <c r="U316" t="s">
        <v>72</v>
      </c>
      <c r="V316" t="b">
        <v>0</v>
      </c>
      <c r="W316" t="s">
        <v>65</v>
      </c>
      <c r="X316" t="s">
        <v>41</v>
      </c>
      <c r="Y316" t="s">
        <v>43</v>
      </c>
      <c r="Z316" t="s">
        <v>43</v>
      </c>
      <c r="AA316" t="s">
        <v>43</v>
      </c>
      <c r="AB316" t="s">
        <v>43</v>
      </c>
      <c r="AC316" t="s">
        <v>41</v>
      </c>
      <c r="AD316" t="s">
        <v>53</v>
      </c>
      <c r="AE316" t="s">
        <v>62</v>
      </c>
      <c r="AF316" t="s">
        <v>47</v>
      </c>
      <c r="AG316" t="s">
        <v>62</v>
      </c>
      <c r="AH316" t="s">
        <v>174</v>
      </c>
      <c r="AI316">
        <v>1</v>
      </c>
      <c r="AJ316" t="s">
        <v>70</v>
      </c>
      <c r="AK316" t="s">
        <v>49</v>
      </c>
    </row>
    <row r="317" spans="1:37" x14ac:dyDescent="0.3">
      <c r="A317">
        <v>316</v>
      </c>
      <c r="B317">
        <v>320</v>
      </c>
      <c r="C317" t="s">
        <v>37</v>
      </c>
      <c r="G317" t="s">
        <v>61</v>
      </c>
      <c r="H317">
        <v>12303</v>
      </c>
      <c r="I317" t="s">
        <v>51</v>
      </c>
      <c r="J317" t="s">
        <v>71</v>
      </c>
      <c r="K317">
        <v>1</v>
      </c>
      <c r="L317" t="s">
        <v>41</v>
      </c>
      <c r="M317" t="s">
        <v>41</v>
      </c>
      <c r="N317" t="s">
        <v>41</v>
      </c>
      <c r="O317" t="s">
        <v>42</v>
      </c>
      <c r="P317" t="s">
        <v>43</v>
      </c>
      <c r="Q317" t="s">
        <v>42</v>
      </c>
      <c r="R317" t="s">
        <v>43</v>
      </c>
      <c r="S317" t="s">
        <v>41</v>
      </c>
      <c r="T317" t="s">
        <v>41</v>
      </c>
      <c r="U317" t="s">
        <v>52</v>
      </c>
      <c r="V317" t="b">
        <v>1</v>
      </c>
      <c r="W317" t="s">
        <v>45</v>
      </c>
      <c r="X317" t="s">
        <v>41</v>
      </c>
      <c r="Y317" t="s">
        <v>43</v>
      </c>
      <c r="Z317" t="s">
        <v>42</v>
      </c>
      <c r="AA317" t="s">
        <v>41</v>
      </c>
      <c r="AB317" t="s">
        <v>43</v>
      </c>
      <c r="AC317" t="s">
        <v>42</v>
      </c>
      <c r="AD317" t="s">
        <v>59</v>
      </c>
      <c r="AE317" t="s">
        <v>54</v>
      </c>
      <c r="AF317" t="s">
        <v>54</v>
      </c>
      <c r="AG317" t="s">
        <v>47</v>
      </c>
      <c r="AH317" t="s">
        <v>175</v>
      </c>
      <c r="AI317">
        <v>1</v>
      </c>
      <c r="AJ317" t="s">
        <v>70</v>
      </c>
      <c r="AK317" t="s">
        <v>57</v>
      </c>
    </row>
    <row r="318" spans="1:37" x14ac:dyDescent="0.3">
      <c r="A318">
        <v>317</v>
      </c>
      <c r="B318">
        <v>321</v>
      </c>
      <c r="C318" t="s">
        <v>37</v>
      </c>
      <c r="G318" t="s">
        <v>50</v>
      </c>
      <c r="H318">
        <v>12306</v>
      </c>
      <c r="I318" t="s">
        <v>51</v>
      </c>
      <c r="J318" t="s">
        <v>40</v>
      </c>
      <c r="K318">
        <v>1</v>
      </c>
      <c r="L318" t="s">
        <v>41</v>
      </c>
      <c r="M318" t="s">
        <v>43</v>
      </c>
      <c r="N318" t="s">
        <v>43</v>
      </c>
      <c r="O318" t="s">
        <v>42</v>
      </c>
      <c r="P318" t="s">
        <v>42</v>
      </c>
      <c r="Q318" t="s">
        <v>42</v>
      </c>
      <c r="R318" t="s">
        <v>42</v>
      </c>
      <c r="S318" t="s">
        <v>43</v>
      </c>
      <c r="T318" t="s">
        <v>43</v>
      </c>
      <c r="U318" t="s">
        <v>56</v>
      </c>
      <c r="V318" t="b">
        <v>1</v>
      </c>
      <c r="W318" t="s">
        <v>45</v>
      </c>
      <c r="X318" t="s">
        <v>43</v>
      </c>
      <c r="Y318" t="s">
        <v>41</v>
      </c>
      <c r="Z318" t="s">
        <v>42</v>
      </c>
      <c r="AA318" t="s">
        <v>41</v>
      </c>
      <c r="AB318" t="s">
        <v>43</v>
      </c>
      <c r="AC318" t="s">
        <v>42</v>
      </c>
      <c r="AD318" t="s">
        <v>46</v>
      </c>
      <c r="AE318" t="s">
        <v>54</v>
      </c>
      <c r="AF318" t="s">
        <v>54</v>
      </c>
      <c r="AG318" t="s">
        <v>54</v>
      </c>
      <c r="AI318">
        <v>0</v>
      </c>
      <c r="AJ318" t="s">
        <v>82</v>
      </c>
      <c r="AK318" t="s">
        <v>49</v>
      </c>
    </row>
    <row r="319" spans="1:37" x14ac:dyDescent="0.3">
      <c r="A319">
        <v>318</v>
      </c>
      <c r="B319">
        <v>322</v>
      </c>
      <c r="C319" t="s">
        <v>37</v>
      </c>
      <c r="G319" t="s">
        <v>38</v>
      </c>
      <c r="H319">
        <v>12303</v>
      </c>
      <c r="I319" t="s">
        <v>176</v>
      </c>
      <c r="J319" t="s">
        <v>40</v>
      </c>
      <c r="K319">
        <v>0</v>
      </c>
      <c r="L319" t="s">
        <v>43</v>
      </c>
      <c r="M319" t="s">
        <v>41</v>
      </c>
      <c r="N319" t="s">
        <v>42</v>
      </c>
      <c r="O319" t="s">
        <v>42</v>
      </c>
      <c r="P319" t="s">
        <v>42</v>
      </c>
      <c r="Q319" t="s">
        <v>43</v>
      </c>
      <c r="R319" t="s">
        <v>42</v>
      </c>
      <c r="S319" t="s">
        <v>43</v>
      </c>
      <c r="T319" t="s">
        <v>42</v>
      </c>
      <c r="U319" t="s">
        <v>52</v>
      </c>
      <c r="V319" t="b">
        <v>1</v>
      </c>
      <c r="W319" t="s">
        <v>45</v>
      </c>
      <c r="X319" t="s">
        <v>43</v>
      </c>
      <c r="Y319" t="s">
        <v>42</v>
      </c>
      <c r="Z319" t="s">
        <v>43</v>
      </c>
      <c r="AA319" t="s">
        <v>41</v>
      </c>
      <c r="AB319" t="s">
        <v>41</v>
      </c>
      <c r="AC319" t="s">
        <v>41</v>
      </c>
      <c r="AD319" t="s">
        <v>46</v>
      </c>
      <c r="AE319" t="s">
        <v>47</v>
      </c>
      <c r="AF319" t="s">
        <v>47</v>
      </c>
      <c r="AG319" t="s">
        <v>47</v>
      </c>
      <c r="AI319">
        <v>0</v>
      </c>
      <c r="AJ319" t="s">
        <v>70</v>
      </c>
      <c r="AK319" t="s">
        <v>49</v>
      </c>
    </row>
    <row r="320" spans="1:37" x14ac:dyDescent="0.3">
      <c r="A320">
        <v>319</v>
      </c>
      <c r="B320">
        <v>323</v>
      </c>
      <c r="C320" t="s">
        <v>37</v>
      </c>
      <c r="G320" t="s">
        <v>83</v>
      </c>
      <c r="H320">
        <v>12304</v>
      </c>
      <c r="I320" t="s">
        <v>51</v>
      </c>
      <c r="J320" t="s">
        <v>40</v>
      </c>
      <c r="K320">
        <v>0</v>
      </c>
      <c r="L320" t="s">
        <v>43</v>
      </c>
      <c r="M320" t="s">
        <v>43</v>
      </c>
      <c r="N320" t="s">
        <v>42</v>
      </c>
      <c r="O320" t="s">
        <v>42</v>
      </c>
      <c r="P320" t="s">
        <v>43</v>
      </c>
      <c r="Q320" t="s">
        <v>43</v>
      </c>
      <c r="R320" t="s">
        <v>42</v>
      </c>
      <c r="S320" t="s">
        <v>41</v>
      </c>
      <c r="T320" t="s">
        <v>43</v>
      </c>
      <c r="U320" t="s">
        <v>56</v>
      </c>
      <c r="V320" t="b">
        <v>0</v>
      </c>
      <c r="W320" t="s">
        <v>65</v>
      </c>
      <c r="X320" t="s">
        <v>41</v>
      </c>
      <c r="Y320" t="s">
        <v>43</v>
      </c>
      <c r="Z320" t="s">
        <v>43</v>
      </c>
      <c r="AA320" t="s">
        <v>41</v>
      </c>
      <c r="AB320" t="s">
        <v>43</v>
      </c>
      <c r="AC320" t="s">
        <v>43</v>
      </c>
      <c r="AD320" t="s">
        <v>46</v>
      </c>
      <c r="AE320" t="s">
        <v>54</v>
      </c>
      <c r="AF320" t="s">
        <v>54</v>
      </c>
      <c r="AG320" t="s">
        <v>47</v>
      </c>
      <c r="AH320" t="s">
        <v>177</v>
      </c>
      <c r="AI320">
        <v>1</v>
      </c>
      <c r="AJ320" t="s">
        <v>76</v>
      </c>
      <c r="AK320" t="s">
        <v>49</v>
      </c>
    </row>
    <row r="321" spans="1:37" x14ac:dyDescent="0.3">
      <c r="A321">
        <v>320</v>
      </c>
      <c r="B321">
        <v>324</v>
      </c>
      <c r="C321" t="s">
        <v>37</v>
      </c>
      <c r="G321" t="s">
        <v>83</v>
      </c>
      <c r="H321">
        <v>12309</v>
      </c>
      <c r="I321" t="s">
        <v>39</v>
      </c>
      <c r="J321" t="s">
        <v>40</v>
      </c>
      <c r="K321">
        <v>0</v>
      </c>
      <c r="L321" t="s">
        <v>41</v>
      </c>
      <c r="M321" t="s">
        <v>42</v>
      </c>
      <c r="N321" t="s">
        <v>42</v>
      </c>
      <c r="O321" t="s">
        <v>43</v>
      </c>
      <c r="P321" t="s">
        <v>43</v>
      </c>
      <c r="Q321" t="s">
        <v>42</v>
      </c>
      <c r="R321" t="s">
        <v>43</v>
      </c>
      <c r="S321" t="s">
        <v>43</v>
      </c>
      <c r="T321" t="s">
        <v>43</v>
      </c>
      <c r="U321" t="s">
        <v>72</v>
      </c>
      <c r="V321" t="b">
        <v>0</v>
      </c>
      <c r="W321" t="s">
        <v>43</v>
      </c>
      <c r="X321" t="s">
        <v>43</v>
      </c>
      <c r="Y321" t="s">
        <v>43</v>
      </c>
      <c r="Z321" t="s">
        <v>43</v>
      </c>
      <c r="AA321" t="s">
        <v>43</v>
      </c>
      <c r="AB321" t="s">
        <v>43</v>
      </c>
      <c r="AC321" t="s">
        <v>43</v>
      </c>
      <c r="AD321" t="s">
        <v>53</v>
      </c>
      <c r="AE321" t="s">
        <v>62</v>
      </c>
      <c r="AF321" t="s">
        <v>62</v>
      </c>
      <c r="AG321" t="s">
        <v>79</v>
      </c>
      <c r="AI321">
        <v>0</v>
      </c>
      <c r="AJ321" t="s">
        <v>60</v>
      </c>
      <c r="AK321" t="s">
        <v>57</v>
      </c>
    </row>
    <row r="322" spans="1:37" x14ac:dyDescent="0.3">
      <c r="A322">
        <v>321</v>
      </c>
      <c r="B322">
        <v>325</v>
      </c>
      <c r="C322" t="s">
        <v>37</v>
      </c>
      <c r="G322" t="s">
        <v>50</v>
      </c>
      <c r="H322">
        <v>12307</v>
      </c>
      <c r="I322" t="s">
        <v>39</v>
      </c>
      <c r="J322" t="s">
        <v>40</v>
      </c>
      <c r="K322">
        <v>0</v>
      </c>
      <c r="L322" t="s">
        <v>43</v>
      </c>
      <c r="M322" t="s">
        <v>42</v>
      </c>
      <c r="N322" t="s">
        <v>42</v>
      </c>
      <c r="O322" t="s">
        <v>42</v>
      </c>
      <c r="P322" t="s">
        <v>43</v>
      </c>
      <c r="Q322" t="s">
        <v>42</v>
      </c>
      <c r="R322" t="s">
        <v>43</v>
      </c>
      <c r="S322" t="s">
        <v>43</v>
      </c>
      <c r="T322" t="s">
        <v>42</v>
      </c>
      <c r="U322" t="s">
        <v>56</v>
      </c>
      <c r="V322" t="b">
        <v>0</v>
      </c>
      <c r="W322" t="s">
        <v>73</v>
      </c>
      <c r="X322" t="s">
        <v>41</v>
      </c>
      <c r="Y322" t="s">
        <v>41</v>
      </c>
      <c r="Z322" t="s">
        <v>41</v>
      </c>
      <c r="AA322" t="s">
        <v>41</v>
      </c>
      <c r="AB322" t="s">
        <v>41</v>
      </c>
      <c r="AC322" t="s">
        <v>41</v>
      </c>
      <c r="AD322" t="s">
        <v>53</v>
      </c>
      <c r="AE322" t="s">
        <v>62</v>
      </c>
      <c r="AF322" t="s">
        <v>62</v>
      </c>
      <c r="AG322" t="s">
        <v>79</v>
      </c>
      <c r="AI322">
        <v>0</v>
      </c>
      <c r="AJ322" t="s">
        <v>108</v>
      </c>
      <c r="AK322" t="s">
        <v>49</v>
      </c>
    </row>
    <row r="323" spans="1:37" x14ac:dyDescent="0.3">
      <c r="A323">
        <v>322</v>
      </c>
      <c r="B323">
        <v>326</v>
      </c>
      <c r="C323" t="s">
        <v>37</v>
      </c>
      <c r="G323" t="s">
        <v>67</v>
      </c>
      <c r="H323">
        <v>12307</v>
      </c>
      <c r="I323" t="s">
        <v>178</v>
      </c>
      <c r="J323" t="s">
        <v>64</v>
      </c>
      <c r="K323">
        <v>0</v>
      </c>
      <c r="L323" t="s">
        <v>41</v>
      </c>
      <c r="M323" t="s">
        <v>41</v>
      </c>
      <c r="N323" t="s">
        <v>41</v>
      </c>
      <c r="O323" t="s">
        <v>42</v>
      </c>
      <c r="P323" t="s">
        <v>42</v>
      </c>
      <c r="Q323" t="s">
        <v>42</v>
      </c>
      <c r="R323" t="s">
        <v>41</v>
      </c>
      <c r="S323" t="s">
        <v>41</v>
      </c>
      <c r="T323" t="s">
        <v>42</v>
      </c>
      <c r="U323" t="s">
        <v>56</v>
      </c>
      <c r="V323" t="b">
        <v>0</v>
      </c>
      <c r="W323" t="s">
        <v>41</v>
      </c>
      <c r="X323" t="s">
        <v>43</v>
      </c>
      <c r="Y323" t="s">
        <v>43</v>
      </c>
      <c r="Z323" t="s">
        <v>43</v>
      </c>
      <c r="AA323" t="s">
        <v>43</v>
      </c>
      <c r="AB323" t="s">
        <v>43</v>
      </c>
      <c r="AC323" t="s">
        <v>43</v>
      </c>
      <c r="AD323" t="s">
        <v>77</v>
      </c>
      <c r="AE323" t="s">
        <v>79</v>
      </c>
      <c r="AF323" t="s">
        <v>62</v>
      </c>
      <c r="AG323" t="s">
        <v>79</v>
      </c>
      <c r="AI323">
        <v>0</v>
      </c>
      <c r="AJ323" t="s">
        <v>108</v>
      </c>
      <c r="AK323" t="s">
        <v>57</v>
      </c>
    </row>
    <row r="324" spans="1:37" x14ac:dyDescent="0.3">
      <c r="A324">
        <v>323</v>
      </c>
      <c r="B324">
        <v>327</v>
      </c>
      <c r="C324" t="s">
        <v>37</v>
      </c>
      <c r="G324" t="s">
        <v>61</v>
      </c>
      <c r="H324">
        <v>12307</v>
      </c>
      <c r="I324" t="s">
        <v>39</v>
      </c>
      <c r="J324" t="s">
        <v>64</v>
      </c>
      <c r="K324">
        <v>0</v>
      </c>
      <c r="L324" t="s">
        <v>41</v>
      </c>
      <c r="M324" t="s">
        <v>41</v>
      </c>
      <c r="N324" t="s">
        <v>41</v>
      </c>
      <c r="O324" t="s">
        <v>42</v>
      </c>
      <c r="P324" t="s">
        <v>43</v>
      </c>
      <c r="Q324" t="s">
        <v>42</v>
      </c>
      <c r="R324" t="s">
        <v>41</v>
      </c>
      <c r="S324" t="s">
        <v>41</v>
      </c>
      <c r="T324" t="s">
        <v>43</v>
      </c>
      <c r="U324" t="s">
        <v>44</v>
      </c>
      <c r="V324" t="b">
        <v>0</v>
      </c>
      <c r="W324" t="s">
        <v>43</v>
      </c>
      <c r="X324" t="s">
        <v>41</v>
      </c>
      <c r="Y324" t="s">
        <v>43</v>
      </c>
      <c r="Z324" t="s">
        <v>42</v>
      </c>
      <c r="AA324" t="s">
        <v>41</v>
      </c>
      <c r="AB324" t="s">
        <v>43</v>
      </c>
      <c r="AC324" t="s">
        <v>43</v>
      </c>
      <c r="AD324" t="s">
        <v>53</v>
      </c>
      <c r="AE324" t="s">
        <v>47</v>
      </c>
      <c r="AF324" t="s">
        <v>47</v>
      </c>
      <c r="AG324" t="s">
        <v>62</v>
      </c>
      <c r="AI324">
        <v>0</v>
      </c>
      <c r="AJ324" t="s">
        <v>108</v>
      </c>
      <c r="AK324" t="s">
        <v>49</v>
      </c>
    </row>
    <row r="325" spans="1:37" x14ac:dyDescent="0.3">
      <c r="A325">
        <v>324</v>
      </c>
      <c r="B325">
        <v>328</v>
      </c>
      <c r="C325" t="s">
        <v>37</v>
      </c>
      <c r="G325" t="s">
        <v>67</v>
      </c>
      <c r="H325">
        <v>12304</v>
      </c>
      <c r="I325" t="s">
        <v>39</v>
      </c>
      <c r="J325" t="s">
        <v>144</v>
      </c>
      <c r="K325">
        <v>0</v>
      </c>
      <c r="L325" t="s">
        <v>41</v>
      </c>
      <c r="M325" t="s">
        <v>43</v>
      </c>
      <c r="N325" t="s">
        <v>41</v>
      </c>
      <c r="O325" t="s">
        <v>42</v>
      </c>
      <c r="P325" t="s">
        <v>43</v>
      </c>
      <c r="Q325" t="s">
        <v>42</v>
      </c>
      <c r="R325" t="s">
        <v>42</v>
      </c>
      <c r="S325" t="s">
        <v>42</v>
      </c>
      <c r="T325" t="s">
        <v>42</v>
      </c>
      <c r="U325" t="s">
        <v>72</v>
      </c>
      <c r="V325" t="b">
        <v>0</v>
      </c>
      <c r="W325" t="s">
        <v>73</v>
      </c>
      <c r="X325" t="s">
        <v>41</v>
      </c>
      <c r="Y325" t="s">
        <v>43</v>
      </c>
      <c r="Z325" t="s">
        <v>43</v>
      </c>
      <c r="AA325" t="s">
        <v>41</v>
      </c>
      <c r="AB325" t="s">
        <v>43</v>
      </c>
      <c r="AC325" t="s">
        <v>43</v>
      </c>
      <c r="AD325" t="s">
        <v>53</v>
      </c>
      <c r="AE325" t="s">
        <v>62</v>
      </c>
      <c r="AF325" t="s">
        <v>62</v>
      </c>
      <c r="AG325" t="s">
        <v>79</v>
      </c>
      <c r="AI325">
        <v>0</v>
      </c>
      <c r="AJ325" t="s">
        <v>76</v>
      </c>
      <c r="AK325" t="s">
        <v>49</v>
      </c>
    </row>
    <row r="326" spans="1:37" x14ac:dyDescent="0.3">
      <c r="A326">
        <v>325</v>
      </c>
      <c r="B326">
        <v>329</v>
      </c>
      <c r="C326" t="s">
        <v>37</v>
      </c>
      <c r="G326" t="s">
        <v>50</v>
      </c>
      <c r="H326">
        <v>12303</v>
      </c>
      <c r="I326" t="s">
        <v>51</v>
      </c>
      <c r="J326" t="s">
        <v>64</v>
      </c>
      <c r="K326">
        <v>0</v>
      </c>
      <c r="L326" t="s">
        <v>41</v>
      </c>
      <c r="M326" t="s">
        <v>41</v>
      </c>
      <c r="N326" t="s">
        <v>42</v>
      </c>
      <c r="O326" t="s">
        <v>42</v>
      </c>
      <c r="P326" t="s">
        <v>42</v>
      </c>
      <c r="Q326" t="s">
        <v>42</v>
      </c>
      <c r="R326" t="s">
        <v>42</v>
      </c>
      <c r="S326" t="s">
        <v>43</v>
      </c>
      <c r="T326" t="s">
        <v>42</v>
      </c>
      <c r="U326" t="s">
        <v>72</v>
      </c>
      <c r="V326" t="b">
        <v>0</v>
      </c>
      <c r="W326" t="s">
        <v>43</v>
      </c>
      <c r="X326" t="s">
        <v>43</v>
      </c>
      <c r="Y326" t="s">
        <v>43</v>
      </c>
      <c r="Z326" t="s">
        <v>42</v>
      </c>
      <c r="AA326" t="s">
        <v>43</v>
      </c>
      <c r="AB326" t="s">
        <v>43</v>
      </c>
      <c r="AC326" t="s">
        <v>43</v>
      </c>
      <c r="AD326" t="s">
        <v>77</v>
      </c>
      <c r="AE326" t="s">
        <v>62</v>
      </c>
      <c r="AF326" t="s">
        <v>62</v>
      </c>
      <c r="AG326" t="s">
        <v>79</v>
      </c>
      <c r="AI326">
        <v>0</v>
      </c>
      <c r="AJ326" t="s">
        <v>70</v>
      </c>
      <c r="AK326" t="s">
        <v>49</v>
      </c>
    </row>
    <row r="327" spans="1:37" x14ac:dyDescent="0.3">
      <c r="A327">
        <v>326</v>
      </c>
      <c r="B327">
        <v>330</v>
      </c>
      <c r="C327" t="s">
        <v>37</v>
      </c>
      <c r="G327" t="s">
        <v>50</v>
      </c>
      <c r="H327">
        <v>12302</v>
      </c>
      <c r="I327" t="s">
        <v>121</v>
      </c>
      <c r="J327" t="s">
        <v>40</v>
      </c>
      <c r="K327">
        <v>0</v>
      </c>
      <c r="L327" t="s">
        <v>43</v>
      </c>
      <c r="M327" t="s">
        <v>43</v>
      </c>
      <c r="N327" t="s">
        <v>42</v>
      </c>
      <c r="O327" t="s">
        <v>42</v>
      </c>
      <c r="P327" t="s">
        <v>43</v>
      </c>
      <c r="Q327" t="s">
        <v>42</v>
      </c>
      <c r="R327" t="s">
        <v>43</v>
      </c>
      <c r="S327" t="s">
        <v>42</v>
      </c>
      <c r="T327" t="s">
        <v>42</v>
      </c>
      <c r="U327" t="s">
        <v>56</v>
      </c>
      <c r="V327" t="b">
        <v>0</v>
      </c>
      <c r="W327" t="s">
        <v>41</v>
      </c>
      <c r="X327" t="s">
        <v>42</v>
      </c>
      <c r="Y327" t="s">
        <v>42</v>
      </c>
      <c r="Z327" t="s">
        <v>43</v>
      </c>
      <c r="AA327" t="s">
        <v>43</v>
      </c>
      <c r="AB327" t="s">
        <v>42</v>
      </c>
      <c r="AC327" t="s">
        <v>43</v>
      </c>
      <c r="AD327" t="s">
        <v>77</v>
      </c>
      <c r="AE327" t="s">
        <v>62</v>
      </c>
      <c r="AF327" t="s">
        <v>79</v>
      </c>
      <c r="AG327" t="s">
        <v>79</v>
      </c>
      <c r="AI327">
        <v>0</v>
      </c>
      <c r="AJ327" t="s">
        <v>63</v>
      </c>
      <c r="AK327" t="s">
        <v>57</v>
      </c>
    </row>
    <row r="328" spans="1:37" x14ac:dyDescent="0.3">
      <c r="A328">
        <v>327</v>
      </c>
      <c r="B328">
        <v>331</v>
      </c>
      <c r="C328" t="s">
        <v>37</v>
      </c>
      <c r="G328" t="s">
        <v>50</v>
      </c>
      <c r="H328">
        <v>12302</v>
      </c>
      <c r="I328" t="s">
        <v>39</v>
      </c>
      <c r="J328" t="s">
        <v>40</v>
      </c>
      <c r="K328">
        <v>0</v>
      </c>
      <c r="L328" t="s">
        <v>41</v>
      </c>
      <c r="M328" t="s">
        <v>43</v>
      </c>
      <c r="N328" t="s">
        <v>42</v>
      </c>
      <c r="O328" t="s">
        <v>42</v>
      </c>
      <c r="P328" t="s">
        <v>43</v>
      </c>
      <c r="Q328" t="s">
        <v>42</v>
      </c>
      <c r="R328" t="s">
        <v>43</v>
      </c>
      <c r="S328" t="s">
        <v>43</v>
      </c>
      <c r="T328" t="s">
        <v>42</v>
      </c>
      <c r="U328" t="s">
        <v>52</v>
      </c>
      <c r="V328" t="b">
        <v>0</v>
      </c>
      <c r="W328" t="s">
        <v>41</v>
      </c>
      <c r="X328" t="s">
        <v>43</v>
      </c>
      <c r="Y328" t="s">
        <v>43</v>
      </c>
      <c r="Z328" t="s">
        <v>43</v>
      </c>
      <c r="AA328" t="s">
        <v>43</v>
      </c>
      <c r="AB328" t="s">
        <v>43</v>
      </c>
      <c r="AC328" t="s">
        <v>43</v>
      </c>
      <c r="AD328" t="s">
        <v>53</v>
      </c>
      <c r="AE328" t="s">
        <v>62</v>
      </c>
      <c r="AF328" t="s">
        <v>62</v>
      </c>
      <c r="AG328" t="s">
        <v>79</v>
      </c>
      <c r="AI328">
        <v>0</v>
      </c>
      <c r="AJ328" t="s">
        <v>63</v>
      </c>
      <c r="AK328" t="s">
        <v>57</v>
      </c>
    </row>
    <row r="329" spans="1:37" x14ac:dyDescent="0.3">
      <c r="A329">
        <v>328</v>
      </c>
      <c r="B329">
        <v>332</v>
      </c>
      <c r="C329" t="s">
        <v>37</v>
      </c>
      <c r="G329" t="s">
        <v>61</v>
      </c>
      <c r="H329">
        <v>12303</v>
      </c>
      <c r="I329" t="s">
        <v>88</v>
      </c>
      <c r="J329" t="s">
        <v>64</v>
      </c>
      <c r="K329">
        <v>1</v>
      </c>
      <c r="L329" t="s">
        <v>43</v>
      </c>
      <c r="M329" t="s">
        <v>43</v>
      </c>
      <c r="N329" t="s">
        <v>42</v>
      </c>
      <c r="O329" t="s">
        <v>42</v>
      </c>
      <c r="P329" t="s">
        <v>42</v>
      </c>
      <c r="Q329" t="s">
        <v>42</v>
      </c>
      <c r="R329" t="s">
        <v>43</v>
      </c>
      <c r="S329" t="s">
        <v>42</v>
      </c>
      <c r="T329" t="s">
        <v>42</v>
      </c>
      <c r="U329" t="s">
        <v>44</v>
      </c>
      <c r="V329" t="b">
        <v>0</v>
      </c>
      <c r="W329" t="s">
        <v>43</v>
      </c>
      <c r="X329" t="s">
        <v>41</v>
      </c>
      <c r="Y329" t="s">
        <v>42</v>
      </c>
      <c r="Z329" t="s">
        <v>41</v>
      </c>
      <c r="AA329" t="s">
        <v>41</v>
      </c>
      <c r="AB329" t="s">
        <v>42</v>
      </c>
      <c r="AC329" t="s">
        <v>43</v>
      </c>
      <c r="AD329" t="s">
        <v>53</v>
      </c>
      <c r="AE329" t="s">
        <v>62</v>
      </c>
      <c r="AF329" t="s">
        <v>62</v>
      </c>
      <c r="AG329" t="s">
        <v>79</v>
      </c>
      <c r="AI329">
        <v>0</v>
      </c>
      <c r="AJ329" t="s">
        <v>70</v>
      </c>
      <c r="AK329" t="s">
        <v>57</v>
      </c>
    </row>
    <row r="330" spans="1:37" x14ac:dyDescent="0.3">
      <c r="A330">
        <v>329</v>
      </c>
      <c r="B330">
        <v>333</v>
      </c>
      <c r="C330" t="s">
        <v>37</v>
      </c>
      <c r="G330" t="s">
        <v>83</v>
      </c>
      <c r="H330">
        <v>12307</v>
      </c>
      <c r="I330" t="s">
        <v>39</v>
      </c>
      <c r="J330" t="s">
        <v>71</v>
      </c>
      <c r="K330">
        <v>0</v>
      </c>
      <c r="L330" t="s">
        <v>43</v>
      </c>
      <c r="M330" t="s">
        <v>43</v>
      </c>
      <c r="N330" t="s">
        <v>42</v>
      </c>
      <c r="O330" t="s">
        <v>42</v>
      </c>
      <c r="P330" t="s">
        <v>43</v>
      </c>
      <c r="Q330" t="s">
        <v>42</v>
      </c>
      <c r="R330" t="s">
        <v>42</v>
      </c>
      <c r="S330" t="s">
        <v>42</v>
      </c>
      <c r="T330" t="s">
        <v>42</v>
      </c>
      <c r="U330" t="s">
        <v>52</v>
      </c>
      <c r="V330" t="b">
        <v>0</v>
      </c>
      <c r="W330" t="s">
        <v>43</v>
      </c>
      <c r="X330" t="s">
        <v>42</v>
      </c>
      <c r="Y330" t="s">
        <v>43</v>
      </c>
      <c r="Z330" t="s">
        <v>43</v>
      </c>
      <c r="AA330" t="s">
        <v>42</v>
      </c>
      <c r="AB330" t="s">
        <v>43</v>
      </c>
      <c r="AC330" t="s">
        <v>43</v>
      </c>
      <c r="AD330" t="s">
        <v>77</v>
      </c>
      <c r="AE330" t="s">
        <v>62</v>
      </c>
      <c r="AF330" t="s">
        <v>79</v>
      </c>
      <c r="AG330" t="s">
        <v>79</v>
      </c>
      <c r="AI330">
        <v>0</v>
      </c>
      <c r="AJ330" t="s">
        <v>108</v>
      </c>
      <c r="AK330" t="s">
        <v>49</v>
      </c>
    </row>
    <row r="331" spans="1:37" x14ac:dyDescent="0.3">
      <c r="A331">
        <v>330</v>
      </c>
      <c r="B331">
        <v>334</v>
      </c>
      <c r="C331" t="s">
        <v>37</v>
      </c>
      <c r="G331" t="s">
        <v>61</v>
      </c>
      <c r="H331">
        <v>12308</v>
      </c>
      <c r="I331" t="s">
        <v>39</v>
      </c>
      <c r="J331" t="s">
        <v>40</v>
      </c>
      <c r="K331">
        <v>0</v>
      </c>
      <c r="L331" t="s">
        <v>41</v>
      </c>
      <c r="M331" t="s">
        <v>42</v>
      </c>
      <c r="N331" t="s">
        <v>42</v>
      </c>
      <c r="O331" t="s">
        <v>42</v>
      </c>
      <c r="P331" t="s">
        <v>42</v>
      </c>
      <c r="Q331" t="s">
        <v>42</v>
      </c>
      <c r="R331" t="s">
        <v>41</v>
      </c>
      <c r="S331" t="s">
        <v>41</v>
      </c>
      <c r="T331" t="s">
        <v>42</v>
      </c>
      <c r="U331" t="s">
        <v>56</v>
      </c>
      <c r="V331" t="b">
        <v>0</v>
      </c>
      <c r="W331" t="s">
        <v>41</v>
      </c>
      <c r="X331" t="s">
        <v>41</v>
      </c>
      <c r="Y331" t="s">
        <v>41</v>
      </c>
      <c r="Z331" t="s">
        <v>41</v>
      </c>
      <c r="AA331" t="s">
        <v>43</v>
      </c>
      <c r="AB331" t="s">
        <v>41</v>
      </c>
      <c r="AC331" t="s">
        <v>41</v>
      </c>
      <c r="AD331" t="s">
        <v>77</v>
      </c>
      <c r="AE331" t="s">
        <v>62</v>
      </c>
      <c r="AF331" t="s">
        <v>47</v>
      </c>
      <c r="AG331" t="s">
        <v>79</v>
      </c>
      <c r="AH331" t="s">
        <v>179</v>
      </c>
      <c r="AI331">
        <v>1</v>
      </c>
      <c r="AJ331" t="s">
        <v>55</v>
      </c>
      <c r="AK331" t="s">
        <v>49</v>
      </c>
    </row>
    <row r="332" spans="1:37" x14ac:dyDescent="0.3">
      <c r="A332">
        <v>331</v>
      </c>
      <c r="B332">
        <v>335</v>
      </c>
      <c r="C332" t="s">
        <v>37</v>
      </c>
      <c r="G332" t="s">
        <v>50</v>
      </c>
      <c r="H332">
        <v>12308</v>
      </c>
      <c r="I332" t="s">
        <v>51</v>
      </c>
      <c r="J332" t="s">
        <v>40</v>
      </c>
      <c r="K332">
        <v>0</v>
      </c>
      <c r="L332" t="s">
        <v>41</v>
      </c>
      <c r="M332" t="s">
        <v>42</v>
      </c>
      <c r="N332" t="s">
        <v>42</v>
      </c>
      <c r="O332" t="s">
        <v>42</v>
      </c>
      <c r="P332" t="s">
        <v>42</v>
      </c>
      <c r="Q332" t="s">
        <v>42</v>
      </c>
      <c r="R332" t="s">
        <v>43</v>
      </c>
      <c r="S332" t="s">
        <v>43</v>
      </c>
      <c r="T332" t="s">
        <v>41</v>
      </c>
      <c r="U332" t="s">
        <v>56</v>
      </c>
      <c r="V332" t="b">
        <v>0</v>
      </c>
      <c r="W332" t="s">
        <v>45</v>
      </c>
      <c r="X332" t="s">
        <v>41</v>
      </c>
      <c r="Y332" t="s">
        <v>43</v>
      </c>
      <c r="Z332" t="s">
        <v>43</v>
      </c>
      <c r="AA332" t="s">
        <v>41</v>
      </c>
      <c r="AB332" t="s">
        <v>43</v>
      </c>
      <c r="AC332" t="s">
        <v>43</v>
      </c>
      <c r="AD332" t="s">
        <v>53</v>
      </c>
      <c r="AE332" t="s">
        <v>54</v>
      </c>
      <c r="AF332" t="s">
        <v>47</v>
      </c>
      <c r="AG332" t="s">
        <v>47</v>
      </c>
      <c r="AH332" t="s">
        <v>180</v>
      </c>
      <c r="AI332">
        <v>1</v>
      </c>
      <c r="AJ332" t="s">
        <v>55</v>
      </c>
      <c r="AK332" t="s">
        <v>57</v>
      </c>
    </row>
    <row r="333" spans="1:37" x14ac:dyDescent="0.3">
      <c r="A333">
        <v>332</v>
      </c>
      <c r="B333">
        <v>336</v>
      </c>
      <c r="C333" t="s">
        <v>37</v>
      </c>
      <c r="G333" t="s">
        <v>83</v>
      </c>
      <c r="H333">
        <v>12307</v>
      </c>
      <c r="I333" t="s">
        <v>39</v>
      </c>
      <c r="J333" t="s">
        <v>71</v>
      </c>
      <c r="K333">
        <v>0</v>
      </c>
      <c r="L333" t="s">
        <v>43</v>
      </c>
      <c r="M333" t="s">
        <v>41</v>
      </c>
      <c r="N333" t="s">
        <v>42</v>
      </c>
      <c r="O333" t="s">
        <v>42</v>
      </c>
      <c r="P333" t="s">
        <v>43</v>
      </c>
      <c r="Q333" t="s">
        <v>42</v>
      </c>
      <c r="R333" t="s">
        <v>41</v>
      </c>
      <c r="S333" t="s">
        <v>41</v>
      </c>
      <c r="T333" t="s">
        <v>43</v>
      </c>
      <c r="U333" t="s">
        <v>52</v>
      </c>
      <c r="V333" t="b">
        <v>0</v>
      </c>
      <c r="W333" t="s">
        <v>65</v>
      </c>
      <c r="X333" t="s">
        <v>41</v>
      </c>
      <c r="Y333" t="s">
        <v>43</v>
      </c>
      <c r="Z333" t="s">
        <v>43</v>
      </c>
      <c r="AA333" t="s">
        <v>41</v>
      </c>
      <c r="AB333" t="s">
        <v>43</v>
      </c>
      <c r="AC333" t="s">
        <v>42</v>
      </c>
      <c r="AD333" t="s">
        <v>46</v>
      </c>
      <c r="AE333" t="s">
        <v>54</v>
      </c>
      <c r="AF333" t="s">
        <v>54</v>
      </c>
      <c r="AG333" t="s">
        <v>62</v>
      </c>
      <c r="AH333" t="s">
        <v>181</v>
      </c>
      <c r="AI333">
        <v>1</v>
      </c>
      <c r="AJ333" t="s">
        <v>108</v>
      </c>
      <c r="AK333" t="s">
        <v>49</v>
      </c>
    </row>
    <row r="334" spans="1:37" x14ac:dyDescent="0.3">
      <c r="A334">
        <v>333</v>
      </c>
      <c r="B334">
        <v>337</v>
      </c>
      <c r="C334" t="s">
        <v>37</v>
      </c>
      <c r="G334" t="s">
        <v>58</v>
      </c>
      <c r="H334">
        <v>12308</v>
      </c>
      <c r="I334" t="s">
        <v>39</v>
      </c>
      <c r="J334" t="s">
        <v>64</v>
      </c>
      <c r="K334">
        <v>0</v>
      </c>
      <c r="L334" t="s">
        <v>41</v>
      </c>
      <c r="M334" t="s">
        <v>41</v>
      </c>
      <c r="N334" t="s">
        <v>42</v>
      </c>
      <c r="O334" t="s">
        <v>42</v>
      </c>
      <c r="P334" t="s">
        <v>42</v>
      </c>
      <c r="Q334" t="s">
        <v>42</v>
      </c>
      <c r="R334" t="s">
        <v>41</v>
      </c>
      <c r="S334" t="s">
        <v>41</v>
      </c>
      <c r="T334" t="s">
        <v>41</v>
      </c>
      <c r="U334" t="s">
        <v>56</v>
      </c>
      <c r="V334" t="b">
        <v>0</v>
      </c>
      <c r="W334" t="s">
        <v>73</v>
      </c>
      <c r="X334" t="s">
        <v>41</v>
      </c>
      <c r="Y334" t="s">
        <v>41</v>
      </c>
      <c r="Z334" t="s">
        <v>41</v>
      </c>
      <c r="AA334" t="s">
        <v>41</v>
      </c>
      <c r="AB334" t="s">
        <v>41</v>
      </c>
      <c r="AC334" t="s">
        <v>41</v>
      </c>
      <c r="AD334" t="s">
        <v>46</v>
      </c>
      <c r="AE334" t="s">
        <v>54</v>
      </c>
      <c r="AF334" t="s">
        <v>47</v>
      </c>
      <c r="AG334" t="s">
        <v>62</v>
      </c>
      <c r="AI334">
        <v>0</v>
      </c>
      <c r="AJ334" t="s">
        <v>55</v>
      </c>
      <c r="AK334" t="s">
        <v>49</v>
      </c>
    </row>
    <row r="335" spans="1:37" x14ac:dyDescent="0.3">
      <c r="A335">
        <v>334</v>
      </c>
      <c r="B335">
        <v>338</v>
      </c>
      <c r="C335" t="s">
        <v>37</v>
      </c>
      <c r="G335" t="s">
        <v>58</v>
      </c>
      <c r="H335">
        <v>12309</v>
      </c>
      <c r="I335" t="s">
        <v>39</v>
      </c>
      <c r="J335" t="s">
        <v>64</v>
      </c>
      <c r="K335">
        <v>0</v>
      </c>
      <c r="L335" t="s">
        <v>41</v>
      </c>
      <c r="M335" t="s">
        <v>41</v>
      </c>
      <c r="N335" t="s">
        <v>42</v>
      </c>
      <c r="O335" t="s">
        <v>42</v>
      </c>
      <c r="P335" t="s">
        <v>42</v>
      </c>
      <c r="Q335" t="s">
        <v>42</v>
      </c>
      <c r="R335" t="s">
        <v>43</v>
      </c>
      <c r="S335" t="s">
        <v>41</v>
      </c>
      <c r="T335" t="s">
        <v>42</v>
      </c>
      <c r="U335" t="s">
        <v>52</v>
      </c>
      <c r="V335" t="b">
        <v>0</v>
      </c>
      <c r="W335" t="s">
        <v>41</v>
      </c>
      <c r="X335" t="s">
        <v>41</v>
      </c>
      <c r="Y335" t="s">
        <v>43</v>
      </c>
      <c r="Z335" t="s">
        <v>43</v>
      </c>
      <c r="AA335" t="s">
        <v>41</v>
      </c>
      <c r="AB335" t="s">
        <v>41</v>
      </c>
      <c r="AC335" t="s">
        <v>43</v>
      </c>
      <c r="AD335" t="s">
        <v>46</v>
      </c>
      <c r="AE335" t="s">
        <v>62</v>
      </c>
      <c r="AF335" t="s">
        <v>62</v>
      </c>
      <c r="AG335" t="s">
        <v>62</v>
      </c>
      <c r="AI335">
        <v>0</v>
      </c>
      <c r="AJ335" t="s">
        <v>60</v>
      </c>
      <c r="AK335" t="s">
        <v>49</v>
      </c>
    </row>
    <row r="336" spans="1:37" x14ac:dyDescent="0.3">
      <c r="A336">
        <v>335</v>
      </c>
      <c r="B336">
        <v>339</v>
      </c>
      <c r="C336" t="s">
        <v>37</v>
      </c>
      <c r="G336" t="s">
        <v>50</v>
      </c>
      <c r="H336">
        <v>12303</v>
      </c>
      <c r="I336" t="s">
        <v>39</v>
      </c>
      <c r="J336" t="s">
        <v>71</v>
      </c>
      <c r="K336">
        <v>0</v>
      </c>
      <c r="L336" t="s">
        <v>43</v>
      </c>
      <c r="M336" t="s">
        <v>43</v>
      </c>
      <c r="N336" t="s">
        <v>43</v>
      </c>
      <c r="O336" t="s">
        <v>42</v>
      </c>
      <c r="P336" t="s">
        <v>42</v>
      </c>
      <c r="Q336" t="s">
        <v>42</v>
      </c>
      <c r="R336" t="s">
        <v>42</v>
      </c>
      <c r="S336" t="s">
        <v>43</v>
      </c>
      <c r="T336" t="s">
        <v>42</v>
      </c>
      <c r="U336" t="s">
        <v>56</v>
      </c>
      <c r="V336" t="b">
        <v>0</v>
      </c>
      <c r="W336" t="s">
        <v>41</v>
      </c>
      <c r="X336" t="s">
        <v>41</v>
      </c>
      <c r="Y336" t="s">
        <v>41</v>
      </c>
      <c r="Z336" t="s">
        <v>41</v>
      </c>
      <c r="AA336" t="s">
        <v>41</v>
      </c>
      <c r="AB336" t="s">
        <v>41</v>
      </c>
      <c r="AC336" t="s">
        <v>41</v>
      </c>
      <c r="AD336" t="s">
        <v>53</v>
      </c>
      <c r="AE336" t="s">
        <v>54</v>
      </c>
      <c r="AF336" t="s">
        <v>54</v>
      </c>
      <c r="AG336" t="s">
        <v>62</v>
      </c>
      <c r="AI336">
        <v>0</v>
      </c>
      <c r="AJ336" t="s">
        <v>70</v>
      </c>
      <c r="AK336" t="s">
        <v>49</v>
      </c>
    </row>
    <row r="337" spans="1:37" x14ac:dyDescent="0.3">
      <c r="A337">
        <v>336</v>
      </c>
      <c r="B337">
        <v>340</v>
      </c>
      <c r="C337" t="s">
        <v>37</v>
      </c>
      <c r="G337" t="s">
        <v>61</v>
      </c>
      <c r="H337">
        <v>12309</v>
      </c>
      <c r="I337" t="s">
        <v>39</v>
      </c>
      <c r="J337" t="s">
        <v>64</v>
      </c>
      <c r="K337">
        <v>1</v>
      </c>
      <c r="L337" t="s">
        <v>41</v>
      </c>
      <c r="M337" t="s">
        <v>43</v>
      </c>
      <c r="N337" t="s">
        <v>43</v>
      </c>
      <c r="O337" t="s">
        <v>43</v>
      </c>
      <c r="P337" t="s">
        <v>43</v>
      </c>
      <c r="Q337" t="s">
        <v>43</v>
      </c>
      <c r="R337" t="s">
        <v>43</v>
      </c>
      <c r="S337" t="s">
        <v>41</v>
      </c>
      <c r="T337" t="s">
        <v>43</v>
      </c>
      <c r="U337" t="s">
        <v>72</v>
      </c>
      <c r="V337" t="b">
        <v>0</v>
      </c>
      <c r="W337" t="s">
        <v>45</v>
      </c>
      <c r="X337" t="s">
        <v>43</v>
      </c>
      <c r="Y337" t="s">
        <v>42</v>
      </c>
      <c r="Z337" t="s">
        <v>43</v>
      </c>
      <c r="AA337" t="s">
        <v>43</v>
      </c>
      <c r="AB337" t="s">
        <v>43</v>
      </c>
      <c r="AC337" t="s">
        <v>41</v>
      </c>
      <c r="AD337" t="s">
        <v>53</v>
      </c>
      <c r="AE337" t="s">
        <v>62</v>
      </c>
      <c r="AF337" t="s">
        <v>47</v>
      </c>
      <c r="AG337" t="s">
        <v>62</v>
      </c>
      <c r="AH337" t="s">
        <v>182</v>
      </c>
      <c r="AI337">
        <v>1</v>
      </c>
      <c r="AJ337" t="s">
        <v>60</v>
      </c>
      <c r="AK337" t="s">
        <v>49</v>
      </c>
    </row>
    <row r="338" spans="1:37" x14ac:dyDescent="0.3">
      <c r="A338">
        <v>337</v>
      </c>
      <c r="B338">
        <v>341</v>
      </c>
      <c r="C338" t="s">
        <v>37</v>
      </c>
      <c r="G338" t="s">
        <v>83</v>
      </c>
      <c r="H338">
        <v>12308</v>
      </c>
      <c r="I338" t="s">
        <v>39</v>
      </c>
      <c r="J338" t="s">
        <v>40</v>
      </c>
      <c r="K338">
        <v>0</v>
      </c>
      <c r="L338" t="s">
        <v>41</v>
      </c>
      <c r="M338" t="s">
        <v>42</v>
      </c>
      <c r="N338" t="s">
        <v>42</v>
      </c>
      <c r="O338" t="s">
        <v>42</v>
      </c>
      <c r="P338" t="s">
        <v>42</v>
      </c>
      <c r="Q338" t="s">
        <v>42</v>
      </c>
      <c r="R338" t="s">
        <v>41</v>
      </c>
      <c r="S338" t="s">
        <v>41</v>
      </c>
      <c r="T338" t="s">
        <v>41</v>
      </c>
      <c r="U338" t="s">
        <v>56</v>
      </c>
      <c r="V338" t="b">
        <v>0</v>
      </c>
      <c r="W338" t="s">
        <v>41</v>
      </c>
      <c r="X338" t="s">
        <v>41</v>
      </c>
      <c r="Y338" t="s">
        <v>41</v>
      </c>
      <c r="Z338" t="s">
        <v>41</v>
      </c>
      <c r="AA338" t="s">
        <v>41</v>
      </c>
      <c r="AB338" t="s">
        <v>41</v>
      </c>
      <c r="AC338" t="s">
        <v>41</v>
      </c>
      <c r="AD338" t="s">
        <v>59</v>
      </c>
      <c r="AE338" t="s">
        <v>54</v>
      </c>
      <c r="AF338" t="s">
        <v>54</v>
      </c>
      <c r="AG338" t="s">
        <v>62</v>
      </c>
      <c r="AH338" t="s">
        <v>97</v>
      </c>
      <c r="AI338">
        <v>1</v>
      </c>
      <c r="AJ338" t="s">
        <v>55</v>
      </c>
      <c r="AK338" t="s">
        <v>49</v>
      </c>
    </row>
    <row r="339" spans="1:37" x14ac:dyDescent="0.3">
      <c r="A339">
        <v>338</v>
      </c>
      <c r="B339">
        <v>342</v>
      </c>
      <c r="C339" t="s">
        <v>37</v>
      </c>
      <c r="G339" t="s">
        <v>50</v>
      </c>
      <c r="H339">
        <v>12309</v>
      </c>
      <c r="I339" t="s">
        <v>39</v>
      </c>
      <c r="J339" t="s">
        <v>40</v>
      </c>
      <c r="K339">
        <v>0</v>
      </c>
      <c r="L339" t="s">
        <v>43</v>
      </c>
      <c r="M339" t="s">
        <v>43</v>
      </c>
      <c r="N339" t="s">
        <v>42</v>
      </c>
      <c r="O339" t="s">
        <v>43</v>
      </c>
      <c r="P339" t="s">
        <v>43</v>
      </c>
      <c r="Q339" t="s">
        <v>42</v>
      </c>
      <c r="R339" t="s">
        <v>42</v>
      </c>
      <c r="S339" t="s">
        <v>43</v>
      </c>
      <c r="T339" t="s">
        <v>42</v>
      </c>
      <c r="U339" t="s">
        <v>52</v>
      </c>
      <c r="V339" t="b">
        <v>0</v>
      </c>
      <c r="W339" t="s">
        <v>65</v>
      </c>
      <c r="X339" t="s">
        <v>43</v>
      </c>
      <c r="Y339" t="s">
        <v>43</v>
      </c>
      <c r="Z339" t="s">
        <v>43</v>
      </c>
      <c r="AA339" t="s">
        <v>43</v>
      </c>
      <c r="AB339" t="s">
        <v>43</v>
      </c>
      <c r="AC339" t="s">
        <v>43</v>
      </c>
      <c r="AD339" t="s">
        <v>77</v>
      </c>
      <c r="AE339" t="s">
        <v>62</v>
      </c>
      <c r="AF339" t="s">
        <v>62</v>
      </c>
      <c r="AG339" t="s">
        <v>79</v>
      </c>
      <c r="AI339">
        <v>0</v>
      </c>
      <c r="AJ339" t="s">
        <v>60</v>
      </c>
      <c r="AK339" t="s">
        <v>49</v>
      </c>
    </row>
    <row r="340" spans="1:37" x14ac:dyDescent="0.3">
      <c r="A340">
        <v>339</v>
      </c>
      <c r="B340">
        <v>343</v>
      </c>
      <c r="C340" t="s">
        <v>37</v>
      </c>
      <c r="G340" t="s">
        <v>61</v>
      </c>
      <c r="H340">
        <v>12302</v>
      </c>
      <c r="I340" t="s">
        <v>51</v>
      </c>
      <c r="J340" t="s">
        <v>144</v>
      </c>
      <c r="K340">
        <v>0</v>
      </c>
      <c r="L340" t="s">
        <v>41</v>
      </c>
      <c r="M340" t="s">
        <v>41</v>
      </c>
      <c r="N340" t="s">
        <v>41</v>
      </c>
      <c r="O340" t="s">
        <v>42</v>
      </c>
      <c r="P340" t="s">
        <v>42</v>
      </c>
      <c r="Q340" t="s">
        <v>42</v>
      </c>
      <c r="R340" t="s">
        <v>43</v>
      </c>
      <c r="S340" t="s">
        <v>43</v>
      </c>
      <c r="T340" t="s">
        <v>42</v>
      </c>
      <c r="U340" t="s">
        <v>52</v>
      </c>
      <c r="V340" t="b">
        <v>0</v>
      </c>
      <c r="W340" t="s">
        <v>45</v>
      </c>
      <c r="X340" t="s">
        <v>43</v>
      </c>
      <c r="Y340" t="s">
        <v>43</v>
      </c>
      <c r="Z340" t="s">
        <v>43</v>
      </c>
      <c r="AA340" t="s">
        <v>43</v>
      </c>
      <c r="AB340" t="s">
        <v>43</v>
      </c>
      <c r="AC340" t="s">
        <v>43</v>
      </c>
      <c r="AD340" t="s">
        <v>77</v>
      </c>
      <c r="AE340" t="s">
        <v>62</v>
      </c>
      <c r="AF340" t="s">
        <v>62</v>
      </c>
      <c r="AG340" t="s">
        <v>62</v>
      </c>
      <c r="AH340" t="s">
        <v>183</v>
      </c>
      <c r="AI340">
        <v>1</v>
      </c>
      <c r="AJ340" t="s">
        <v>63</v>
      </c>
      <c r="AK340" t="s">
        <v>49</v>
      </c>
    </row>
    <row r="341" spans="1:37" x14ac:dyDescent="0.3">
      <c r="A341">
        <v>340</v>
      </c>
      <c r="B341">
        <v>344</v>
      </c>
      <c r="K341">
        <v>0</v>
      </c>
      <c r="V341" t="b">
        <v>0</v>
      </c>
      <c r="AI341">
        <v>0</v>
      </c>
      <c r="AJ341" t="s">
        <v>82</v>
      </c>
      <c r="AK341" t="s">
        <v>49</v>
      </c>
    </row>
    <row r="342" spans="1:37" x14ac:dyDescent="0.3">
      <c r="A342">
        <v>341</v>
      </c>
      <c r="B342">
        <v>345</v>
      </c>
      <c r="C342" t="s">
        <v>37</v>
      </c>
      <c r="G342" t="s">
        <v>85</v>
      </c>
      <c r="H342">
        <v>12304</v>
      </c>
      <c r="I342" t="s">
        <v>51</v>
      </c>
      <c r="J342" t="s">
        <v>40</v>
      </c>
      <c r="K342">
        <v>0</v>
      </c>
      <c r="L342" t="s">
        <v>43</v>
      </c>
      <c r="M342" t="s">
        <v>43</v>
      </c>
      <c r="N342" t="s">
        <v>43</v>
      </c>
      <c r="O342" t="s">
        <v>42</v>
      </c>
      <c r="P342" t="s">
        <v>43</v>
      </c>
      <c r="Q342" t="s">
        <v>42</v>
      </c>
      <c r="R342" t="s">
        <v>43</v>
      </c>
      <c r="S342" t="s">
        <v>41</v>
      </c>
      <c r="T342" t="s">
        <v>43</v>
      </c>
      <c r="U342" t="s">
        <v>56</v>
      </c>
      <c r="V342" t="b">
        <v>0</v>
      </c>
      <c r="W342" t="s">
        <v>41</v>
      </c>
      <c r="X342" t="s">
        <v>41</v>
      </c>
      <c r="Y342" t="s">
        <v>43</v>
      </c>
      <c r="Z342" t="s">
        <v>43</v>
      </c>
      <c r="AA342" t="s">
        <v>41</v>
      </c>
      <c r="AB342" t="s">
        <v>43</v>
      </c>
      <c r="AC342" t="s">
        <v>43</v>
      </c>
      <c r="AD342" t="s">
        <v>120</v>
      </c>
      <c r="AE342" t="s">
        <v>62</v>
      </c>
      <c r="AF342" t="s">
        <v>62</v>
      </c>
      <c r="AG342" t="s">
        <v>62</v>
      </c>
      <c r="AI342">
        <v>0</v>
      </c>
      <c r="AJ342" t="s">
        <v>76</v>
      </c>
      <c r="AK342" t="s">
        <v>49</v>
      </c>
    </row>
    <row r="343" spans="1:37" x14ac:dyDescent="0.3">
      <c r="A343">
        <v>342</v>
      </c>
      <c r="B343">
        <v>346</v>
      </c>
      <c r="C343" t="s">
        <v>37</v>
      </c>
      <c r="G343" t="s">
        <v>58</v>
      </c>
      <c r="H343">
        <v>12304</v>
      </c>
      <c r="I343" t="s">
        <v>39</v>
      </c>
      <c r="J343" t="s">
        <v>71</v>
      </c>
      <c r="K343">
        <v>0</v>
      </c>
      <c r="L343" t="s">
        <v>43</v>
      </c>
      <c r="M343" t="s">
        <v>43</v>
      </c>
      <c r="N343" t="s">
        <v>43</v>
      </c>
      <c r="O343" t="s">
        <v>42</v>
      </c>
      <c r="P343" t="s">
        <v>43</v>
      </c>
      <c r="Q343" t="s">
        <v>43</v>
      </c>
      <c r="R343" t="s">
        <v>43</v>
      </c>
      <c r="S343" t="s">
        <v>43</v>
      </c>
      <c r="T343" t="s">
        <v>43</v>
      </c>
      <c r="U343" t="s">
        <v>56</v>
      </c>
      <c r="V343" t="b">
        <v>0</v>
      </c>
      <c r="W343" t="s">
        <v>73</v>
      </c>
      <c r="X343" t="s">
        <v>41</v>
      </c>
      <c r="Y343" t="s">
        <v>43</v>
      </c>
      <c r="Z343" t="s">
        <v>43</v>
      </c>
      <c r="AA343" t="s">
        <v>41</v>
      </c>
      <c r="AB343" t="s">
        <v>43</v>
      </c>
      <c r="AC343" t="s">
        <v>43</v>
      </c>
      <c r="AD343" t="s">
        <v>77</v>
      </c>
      <c r="AE343" t="s">
        <v>79</v>
      </c>
      <c r="AF343" t="s">
        <v>79</v>
      </c>
      <c r="AG343" t="s">
        <v>79</v>
      </c>
      <c r="AH343" t="s">
        <v>184</v>
      </c>
      <c r="AI343">
        <v>1</v>
      </c>
      <c r="AJ343" t="s">
        <v>76</v>
      </c>
      <c r="AK343" t="s">
        <v>49</v>
      </c>
    </row>
    <row r="344" spans="1:37" x14ac:dyDescent="0.3">
      <c r="A344">
        <v>343</v>
      </c>
      <c r="B344">
        <v>347</v>
      </c>
      <c r="C344" t="s">
        <v>37</v>
      </c>
      <c r="G344" t="s">
        <v>85</v>
      </c>
      <c r="H344">
        <v>12302</v>
      </c>
      <c r="I344" t="s">
        <v>51</v>
      </c>
      <c r="J344" t="s">
        <v>40</v>
      </c>
      <c r="K344">
        <v>1</v>
      </c>
      <c r="L344" t="s">
        <v>43</v>
      </c>
      <c r="M344" t="s">
        <v>43</v>
      </c>
      <c r="N344" t="s">
        <v>43</v>
      </c>
      <c r="O344" t="s">
        <v>43</v>
      </c>
      <c r="P344" t="s">
        <v>43</v>
      </c>
      <c r="Q344" t="s">
        <v>42</v>
      </c>
      <c r="R344" t="s">
        <v>42</v>
      </c>
      <c r="S344" t="s">
        <v>42</v>
      </c>
      <c r="T344" t="s">
        <v>42</v>
      </c>
      <c r="U344" t="s">
        <v>52</v>
      </c>
      <c r="V344" t="b">
        <v>0</v>
      </c>
      <c r="W344" t="s">
        <v>45</v>
      </c>
      <c r="X344" t="s">
        <v>41</v>
      </c>
      <c r="Y344" t="s">
        <v>43</v>
      </c>
      <c r="Z344" t="s">
        <v>43</v>
      </c>
      <c r="AA344" t="s">
        <v>41</v>
      </c>
      <c r="AB344" t="s">
        <v>43</v>
      </c>
      <c r="AC344" t="s">
        <v>43</v>
      </c>
      <c r="AD344" t="s">
        <v>46</v>
      </c>
      <c r="AE344" t="s">
        <v>47</v>
      </c>
      <c r="AF344" t="s">
        <v>62</v>
      </c>
      <c r="AG344" t="s">
        <v>47</v>
      </c>
      <c r="AI344">
        <v>0</v>
      </c>
      <c r="AJ344" t="s">
        <v>63</v>
      </c>
      <c r="AK344" t="s">
        <v>57</v>
      </c>
    </row>
    <row r="345" spans="1:37" x14ac:dyDescent="0.3">
      <c r="A345">
        <v>344</v>
      </c>
      <c r="B345">
        <v>348</v>
      </c>
      <c r="C345" t="s">
        <v>37</v>
      </c>
      <c r="G345" t="s">
        <v>58</v>
      </c>
      <c r="H345">
        <v>12309</v>
      </c>
      <c r="I345" t="s">
        <v>51</v>
      </c>
      <c r="J345" t="s">
        <v>64</v>
      </c>
      <c r="K345">
        <v>1</v>
      </c>
      <c r="L345" t="s">
        <v>43</v>
      </c>
      <c r="M345" t="s">
        <v>42</v>
      </c>
      <c r="N345" t="s">
        <v>43</v>
      </c>
      <c r="O345" t="s">
        <v>43</v>
      </c>
      <c r="P345" t="s">
        <v>43</v>
      </c>
      <c r="Q345" t="s">
        <v>43</v>
      </c>
      <c r="R345" t="s">
        <v>43</v>
      </c>
      <c r="S345" t="s">
        <v>43</v>
      </c>
      <c r="T345" t="s">
        <v>42</v>
      </c>
      <c r="U345" t="s">
        <v>101</v>
      </c>
      <c r="V345" t="b">
        <v>0</v>
      </c>
      <c r="W345" t="s">
        <v>45</v>
      </c>
      <c r="X345" t="s">
        <v>41</v>
      </c>
      <c r="Y345" t="s">
        <v>43</v>
      </c>
      <c r="Z345" t="s">
        <v>42</v>
      </c>
      <c r="AA345" t="s">
        <v>41</v>
      </c>
      <c r="AB345" t="s">
        <v>43</v>
      </c>
      <c r="AC345" t="s">
        <v>43</v>
      </c>
      <c r="AD345" t="s">
        <v>53</v>
      </c>
      <c r="AE345" t="s">
        <v>62</v>
      </c>
      <c r="AF345" t="s">
        <v>62</v>
      </c>
      <c r="AG345" t="s">
        <v>47</v>
      </c>
      <c r="AI345">
        <v>0</v>
      </c>
      <c r="AJ345" t="s">
        <v>60</v>
      </c>
      <c r="AK345" t="s">
        <v>66</v>
      </c>
    </row>
    <row r="346" spans="1:37" x14ac:dyDescent="0.3">
      <c r="A346">
        <v>345</v>
      </c>
      <c r="B346">
        <v>349</v>
      </c>
      <c r="C346" t="s">
        <v>37</v>
      </c>
      <c r="G346" t="s">
        <v>85</v>
      </c>
      <c r="H346">
        <v>12308</v>
      </c>
      <c r="I346" t="s">
        <v>51</v>
      </c>
      <c r="J346" t="s">
        <v>71</v>
      </c>
      <c r="K346">
        <v>1</v>
      </c>
      <c r="L346" t="s">
        <v>41</v>
      </c>
      <c r="M346" t="s">
        <v>43</v>
      </c>
      <c r="N346" t="s">
        <v>42</v>
      </c>
      <c r="O346" t="s">
        <v>43</v>
      </c>
      <c r="P346" t="s">
        <v>41</v>
      </c>
      <c r="Q346" t="s">
        <v>43</v>
      </c>
      <c r="R346" t="s">
        <v>42</v>
      </c>
      <c r="S346" t="s">
        <v>43</v>
      </c>
      <c r="T346" t="s">
        <v>43</v>
      </c>
      <c r="U346" t="s">
        <v>44</v>
      </c>
      <c r="V346" t="b">
        <v>1</v>
      </c>
      <c r="W346" t="s">
        <v>65</v>
      </c>
      <c r="X346" t="s">
        <v>41</v>
      </c>
      <c r="Y346" t="s">
        <v>43</v>
      </c>
      <c r="Z346" t="s">
        <v>42</v>
      </c>
      <c r="AA346" t="s">
        <v>41</v>
      </c>
      <c r="AB346" t="s">
        <v>43</v>
      </c>
      <c r="AC346" t="s">
        <v>42</v>
      </c>
      <c r="AD346" t="s">
        <v>46</v>
      </c>
      <c r="AE346" t="s">
        <v>47</v>
      </c>
      <c r="AF346" t="s">
        <v>62</v>
      </c>
      <c r="AG346" t="s">
        <v>47</v>
      </c>
      <c r="AI346">
        <v>0</v>
      </c>
      <c r="AJ346" t="s">
        <v>55</v>
      </c>
      <c r="AK346" t="s">
        <v>49</v>
      </c>
    </row>
    <row r="347" spans="1:37" x14ac:dyDescent="0.3">
      <c r="A347">
        <v>346</v>
      </c>
      <c r="B347">
        <v>350</v>
      </c>
      <c r="C347" t="s">
        <v>37</v>
      </c>
      <c r="G347" t="s">
        <v>67</v>
      </c>
      <c r="H347">
        <v>12305</v>
      </c>
      <c r="I347" t="s">
        <v>88</v>
      </c>
      <c r="J347" t="s">
        <v>40</v>
      </c>
      <c r="K347">
        <v>0</v>
      </c>
      <c r="L347" t="s">
        <v>43</v>
      </c>
      <c r="M347" t="s">
        <v>43</v>
      </c>
      <c r="N347" t="s">
        <v>42</v>
      </c>
      <c r="O347" t="s">
        <v>42</v>
      </c>
      <c r="P347" t="s">
        <v>43</v>
      </c>
      <c r="Q347" t="s">
        <v>43</v>
      </c>
      <c r="R347" t="s">
        <v>41</v>
      </c>
      <c r="S347" t="s">
        <v>42</v>
      </c>
      <c r="T347" t="s">
        <v>42</v>
      </c>
      <c r="U347" t="s">
        <v>56</v>
      </c>
      <c r="V347" t="b">
        <v>0</v>
      </c>
      <c r="W347" t="s">
        <v>73</v>
      </c>
      <c r="X347" t="s">
        <v>43</v>
      </c>
      <c r="Y347" t="s">
        <v>41</v>
      </c>
      <c r="Z347" t="s">
        <v>43</v>
      </c>
      <c r="AA347" t="s">
        <v>43</v>
      </c>
      <c r="AB347" t="s">
        <v>41</v>
      </c>
      <c r="AC347" t="s">
        <v>42</v>
      </c>
      <c r="AD347" t="s">
        <v>53</v>
      </c>
      <c r="AE347" t="s">
        <v>62</v>
      </c>
      <c r="AF347" t="s">
        <v>79</v>
      </c>
      <c r="AG347" t="s">
        <v>79</v>
      </c>
      <c r="AI347">
        <v>0</v>
      </c>
      <c r="AJ347" t="s">
        <v>48</v>
      </c>
      <c r="AK347" t="s">
        <v>66</v>
      </c>
    </row>
    <row r="348" spans="1:37" x14ac:dyDescent="0.3">
      <c r="A348">
        <v>347</v>
      </c>
      <c r="B348">
        <v>351</v>
      </c>
      <c r="C348" t="s">
        <v>37</v>
      </c>
      <c r="G348" t="s">
        <v>83</v>
      </c>
      <c r="H348">
        <v>12309</v>
      </c>
      <c r="I348" t="s">
        <v>39</v>
      </c>
      <c r="J348" t="s">
        <v>40</v>
      </c>
      <c r="K348">
        <v>1</v>
      </c>
      <c r="L348" t="s">
        <v>43</v>
      </c>
      <c r="M348" t="s">
        <v>42</v>
      </c>
      <c r="N348" t="s">
        <v>42</v>
      </c>
      <c r="O348" t="s">
        <v>41</v>
      </c>
      <c r="P348" t="s">
        <v>41</v>
      </c>
      <c r="Q348" t="s">
        <v>42</v>
      </c>
      <c r="R348" t="s">
        <v>42</v>
      </c>
      <c r="S348" t="s">
        <v>42</v>
      </c>
      <c r="T348" t="s">
        <v>42</v>
      </c>
      <c r="U348" t="s">
        <v>72</v>
      </c>
      <c r="V348" t="b">
        <v>1</v>
      </c>
      <c r="W348" t="s">
        <v>45</v>
      </c>
      <c r="X348" t="s">
        <v>41</v>
      </c>
      <c r="Y348" t="s">
        <v>43</v>
      </c>
      <c r="Z348" t="s">
        <v>42</v>
      </c>
      <c r="AA348" t="s">
        <v>41</v>
      </c>
      <c r="AB348" t="s">
        <v>41</v>
      </c>
      <c r="AC348" t="s">
        <v>42</v>
      </c>
      <c r="AD348" t="s">
        <v>46</v>
      </c>
      <c r="AE348" t="s">
        <v>47</v>
      </c>
      <c r="AF348" t="s">
        <v>47</v>
      </c>
      <c r="AG348" t="s">
        <v>54</v>
      </c>
      <c r="AI348">
        <v>0</v>
      </c>
      <c r="AJ348" t="s">
        <v>60</v>
      </c>
      <c r="AK348" t="s">
        <v>49</v>
      </c>
    </row>
    <row r="349" spans="1:37" x14ac:dyDescent="0.3">
      <c r="A349">
        <v>348</v>
      </c>
      <c r="B349">
        <v>352</v>
      </c>
      <c r="C349" t="s">
        <v>37</v>
      </c>
      <c r="G349" t="s">
        <v>83</v>
      </c>
      <c r="H349">
        <v>12305</v>
      </c>
      <c r="I349" t="s">
        <v>51</v>
      </c>
      <c r="J349" t="s">
        <v>40</v>
      </c>
      <c r="K349">
        <v>1</v>
      </c>
      <c r="L349" t="s">
        <v>43</v>
      </c>
      <c r="M349" t="s">
        <v>43</v>
      </c>
      <c r="N349" t="s">
        <v>43</v>
      </c>
      <c r="O349" t="s">
        <v>43</v>
      </c>
      <c r="P349" t="s">
        <v>43</v>
      </c>
      <c r="Q349" t="s">
        <v>42</v>
      </c>
      <c r="R349" t="s">
        <v>43</v>
      </c>
      <c r="S349" t="s">
        <v>43</v>
      </c>
      <c r="T349" t="s">
        <v>42</v>
      </c>
      <c r="U349" t="s">
        <v>52</v>
      </c>
      <c r="V349" t="b">
        <v>1</v>
      </c>
      <c r="W349" t="s">
        <v>45</v>
      </c>
      <c r="X349" t="s">
        <v>41</v>
      </c>
      <c r="Y349" t="s">
        <v>43</v>
      </c>
      <c r="Z349" t="s">
        <v>42</v>
      </c>
      <c r="AA349" t="s">
        <v>41</v>
      </c>
      <c r="AB349" t="s">
        <v>43</v>
      </c>
      <c r="AC349" t="s">
        <v>43</v>
      </c>
      <c r="AD349" t="s">
        <v>46</v>
      </c>
      <c r="AE349" t="s">
        <v>62</v>
      </c>
      <c r="AF349" t="s">
        <v>62</v>
      </c>
      <c r="AG349" t="s">
        <v>62</v>
      </c>
      <c r="AI349">
        <v>0</v>
      </c>
      <c r="AJ349" t="s">
        <v>48</v>
      </c>
      <c r="AK349" t="s">
        <v>49</v>
      </c>
    </row>
    <row r="350" spans="1:37" x14ac:dyDescent="0.3">
      <c r="A350">
        <v>349</v>
      </c>
      <c r="B350">
        <v>353</v>
      </c>
      <c r="C350" t="s">
        <v>37</v>
      </c>
      <c r="G350" t="s">
        <v>61</v>
      </c>
      <c r="H350">
        <v>12308</v>
      </c>
      <c r="I350" t="s">
        <v>51</v>
      </c>
      <c r="J350" t="s">
        <v>40</v>
      </c>
      <c r="K350">
        <v>1</v>
      </c>
      <c r="L350" t="s">
        <v>41</v>
      </c>
      <c r="M350" t="s">
        <v>43</v>
      </c>
      <c r="N350" t="s">
        <v>43</v>
      </c>
      <c r="O350" t="s">
        <v>43</v>
      </c>
      <c r="P350" t="s">
        <v>43</v>
      </c>
      <c r="Q350" t="s">
        <v>43</v>
      </c>
      <c r="R350" t="s">
        <v>43</v>
      </c>
      <c r="S350" t="s">
        <v>42</v>
      </c>
      <c r="T350" t="s">
        <v>42</v>
      </c>
      <c r="U350" t="s">
        <v>52</v>
      </c>
      <c r="V350" t="b">
        <v>1</v>
      </c>
      <c r="W350" t="s">
        <v>45</v>
      </c>
      <c r="X350" t="s">
        <v>43</v>
      </c>
      <c r="Y350" t="s">
        <v>41</v>
      </c>
      <c r="Z350" t="s">
        <v>42</v>
      </c>
      <c r="AA350" t="s">
        <v>41</v>
      </c>
      <c r="AB350" t="s">
        <v>41</v>
      </c>
      <c r="AC350" t="s">
        <v>42</v>
      </c>
      <c r="AD350" t="s">
        <v>59</v>
      </c>
      <c r="AE350" t="s">
        <v>62</v>
      </c>
      <c r="AF350" t="s">
        <v>47</v>
      </c>
      <c r="AG350" t="s">
        <v>62</v>
      </c>
      <c r="AI350">
        <v>0</v>
      </c>
      <c r="AJ350" t="s">
        <v>55</v>
      </c>
      <c r="AK350" t="s">
        <v>49</v>
      </c>
    </row>
    <row r="351" spans="1:37" x14ac:dyDescent="0.3">
      <c r="A351">
        <v>350</v>
      </c>
      <c r="B351">
        <v>354</v>
      </c>
      <c r="C351" t="s">
        <v>37</v>
      </c>
      <c r="G351" t="s">
        <v>58</v>
      </c>
      <c r="H351">
        <v>12304</v>
      </c>
      <c r="I351" t="s">
        <v>39</v>
      </c>
      <c r="J351" t="s">
        <v>71</v>
      </c>
      <c r="K351">
        <v>0</v>
      </c>
      <c r="L351" t="s">
        <v>41</v>
      </c>
      <c r="M351" t="s">
        <v>41</v>
      </c>
      <c r="N351" t="s">
        <v>43</v>
      </c>
      <c r="O351" t="s">
        <v>42</v>
      </c>
      <c r="P351" t="s">
        <v>43</v>
      </c>
      <c r="Q351" t="s">
        <v>42</v>
      </c>
      <c r="R351" t="s">
        <v>42</v>
      </c>
      <c r="S351" t="s">
        <v>43</v>
      </c>
      <c r="T351" t="s">
        <v>43</v>
      </c>
      <c r="U351" t="s">
        <v>72</v>
      </c>
      <c r="V351" t="b">
        <v>0</v>
      </c>
      <c r="W351" t="s">
        <v>43</v>
      </c>
      <c r="X351" t="s">
        <v>41</v>
      </c>
      <c r="Y351" t="s">
        <v>43</v>
      </c>
      <c r="Z351" t="s">
        <v>43</v>
      </c>
      <c r="AA351" t="s">
        <v>41</v>
      </c>
      <c r="AB351" t="s">
        <v>41</v>
      </c>
      <c r="AC351" t="s">
        <v>43</v>
      </c>
      <c r="AD351" t="s">
        <v>53</v>
      </c>
      <c r="AE351" t="s">
        <v>47</v>
      </c>
      <c r="AF351" t="s">
        <v>47</v>
      </c>
      <c r="AG351" t="s">
        <v>79</v>
      </c>
      <c r="AH351" t="s">
        <v>185</v>
      </c>
      <c r="AI351">
        <v>1</v>
      </c>
      <c r="AJ351" t="s">
        <v>76</v>
      </c>
      <c r="AK351" t="s">
        <v>49</v>
      </c>
    </row>
    <row r="352" spans="1:37" x14ac:dyDescent="0.3">
      <c r="A352">
        <v>351</v>
      </c>
      <c r="B352">
        <v>355</v>
      </c>
      <c r="C352" t="s">
        <v>37</v>
      </c>
      <c r="G352" t="s">
        <v>61</v>
      </c>
      <c r="H352">
        <v>12308</v>
      </c>
      <c r="I352" t="s">
        <v>51</v>
      </c>
      <c r="J352" t="s">
        <v>40</v>
      </c>
      <c r="K352">
        <v>1</v>
      </c>
      <c r="L352" t="s">
        <v>41</v>
      </c>
      <c r="M352" t="s">
        <v>42</v>
      </c>
      <c r="N352" t="s">
        <v>42</v>
      </c>
      <c r="O352" t="s">
        <v>43</v>
      </c>
      <c r="P352" t="s">
        <v>43</v>
      </c>
      <c r="Q352" t="s">
        <v>42</v>
      </c>
      <c r="R352" t="s">
        <v>42</v>
      </c>
      <c r="S352" t="s">
        <v>42</v>
      </c>
      <c r="T352" t="s">
        <v>42</v>
      </c>
      <c r="U352" t="s">
        <v>44</v>
      </c>
      <c r="V352" t="b">
        <v>1</v>
      </c>
      <c r="W352" t="s">
        <v>45</v>
      </c>
      <c r="X352" t="s">
        <v>41</v>
      </c>
      <c r="Y352" t="s">
        <v>41</v>
      </c>
      <c r="Z352" t="s">
        <v>42</v>
      </c>
      <c r="AA352" t="s">
        <v>41</v>
      </c>
      <c r="AB352" t="s">
        <v>41</v>
      </c>
      <c r="AC352" t="s">
        <v>43</v>
      </c>
      <c r="AD352" t="s">
        <v>59</v>
      </c>
      <c r="AE352" t="s">
        <v>62</v>
      </c>
      <c r="AF352" t="s">
        <v>47</v>
      </c>
      <c r="AG352" t="s">
        <v>47</v>
      </c>
      <c r="AH352" t="s">
        <v>186</v>
      </c>
      <c r="AI352">
        <v>1</v>
      </c>
      <c r="AJ352" t="s">
        <v>55</v>
      </c>
      <c r="AK352" t="s">
        <v>49</v>
      </c>
    </row>
    <row r="353" spans="1:37" x14ac:dyDescent="0.3">
      <c r="A353">
        <v>352</v>
      </c>
      <c r="B353">
        <v>356</v>
      </c>
      <c r="C353" t="s">
        <v>37</v>
      </c>
      <c r="G353" t="s">
        <v>50</v>
      </c>
      <c r="H353">
        <v>12305</v>
      </c>
      <c r="I353" t="s">
        <v>39</v>
      </c>
      <c r="J353" t="s">
        <v>40</v>
      </c>
      <c r="K353">
        <v>0</v>
      </c>
      <c r="L353" t="s">
        <v>41</v>
      </c>
      <c r="M353" t="s">
        <v>41</v>
      </c>
      <c r="N353" t="s">
        <v>43</v>
      </c>
      <c r="O353" t="s">
        <v>43</v>
      </c>
      <c r="P353" t="s">
        <v>43</v>
      </c>
      <c r="Q353" t="s">
        <v>42</v>
      </c>
      <c r="R353" t="s">
        <v>43</v>
      </c>
      <c r="S353" t="s">
        <v>43</v>
      </c>
      <c r="T353" t="s">
        <v>42</v>
      </c>
      <c r="U353" t="s">
        <v>44</v>
      </c>
      <c r="V353" t="b">
        <v>0</v>
      </c>
      <c r="W353" t="s">
        <v>43</v>
      </c>
      <c r="X353" t="s">
        <v>43</v>
      </c>
      <c r="Y353" t="s">
        <v>43</v>
      </c>
      <c r="Z353" t="s">
        <v>43</v>
      </c>
      <c r="AA353" t="s">
        <v>41</v>
      </c>
      <c r="AB353" t="s">
        <v>43</v>
      </c>
      <c r="AC353" t="s">
        <v>43</v>
      </c>
      <c r="AD353" t="s">
        <v>53</v>
      </c>
      <c r="AE353" t="s">
        <v>62</v>
      </c>
      <c r="AF353" t="s">
        <v>62</v>
      </c>
      <c r="AG353" t="s">
        <v>62</v>
      </c>
      <c r="AI353">
        <v>0</v>
      </c>
      <c r="AJ353" t="s">
        <v>48</v>
      </c>
      <c r="AK353" t="s">
        <v>49</v>
      </c>
    </row>
    <row r="354" spans="1:37" x14ac:dyDescent="0.3">
      <c r="A354">
        <v>353</v>
      </c>
      <c r="B354">
        <v>357</v>
      </c>
      <c r="C354" t="s">
        <v>37</v>
      </c>
      <c r="G354" t="s">
        <v>85</v>
      </c>
      <c r="H354">
        <v>12306</v>
      </c>
      <c r="I354" t="s">
        <v>51</v>
      </c>
      <c r="J354" t="s">
        <v>64</v>
      </c>
      <c r="K354">
        <v>1</v>
      </c>
      <c r="L354" t="s">
        <v>41</v>
      </c>
      <c r="M354" t="s">
        <v>43</v>
      </c>
      <c r="N354" t="s">
        <v>43</v>
      </c>
      <c r="O354" t="s">
        <v>43</v>
      </c>
      <c r="P354" t="s">
        <v>43</v>
      </c>
      <c r="Q354" t="s">
        <v>43</v>
      </c>
      <c r="R354" t="s">
        <v>43</v>
      </c>
      <c r="S354" t="s">
        <v>43</v>
      </c>
      <c r="T354" t="s">
        <v>43</v>
      </c>
      <c r="U354" t="s">
        <v>52</v>
      </c>
      <c r="V354" t="b">
        <v>1</v>
      </c>
      <c r="W354" t="s">
        <v>65</v>
      </c>
      <c r="X354" t="s">
        <v>41</v>
      </c>
      <c r="Y354" t="s">
        <v>41</v>
      </c>
      <c r="Z354" t="s">
        <v>43</v>
      </c>
      <c r="AA354" t="s">
        <v>41</v>
      </c>
      <c r="AB354" t="s">
        <v>41</v>
      </c>
      <c r="AC354" t="s">
        <v>43</v>
      </c>
      <c r="AD354" t="s">
        <v>46</v>
      </c>
      <c r="AE354" t="s">
        <v>47</v>
      </c>
      <c r="AF354" t="s">
        <v>47</v>
      </c>
      <c r="AG354" t="s">
        <v>47</v>
      </c>
      <c r="AI354">
        <v>0</v>
      </c>
      <c r="AJ354" t="s">
        <v>82</v>
      </c>
      <c r="AK354" t="s">
        <v>49</v>
      </c>
    </row>
    <row r="355" spans="1:37" x14ac:dyDescent="0.3">
      <c r="A355">
        <v>354</v>
      </c>
      <c r="B355">
        <v>358</v>
      </c>
      <c r="C355" t="s">
        <v>37</v>
      </c>
      <c r="G355" t="s">
        <v>50</v>
      </c>
      <c r="H355">
        <v>12302</v>
      </c>
      <c r="I355" t="s">
        <v>51</v>
      </c>
      <c r="J355" t="s">
        <v>40</v>
      </c>
      <c r="K355">
        <v>1</v>
      </c>
      <c r="L355" t="s">
        <v>43</v>
      </c>
      <c r="M355" t="s">
        <v>41</v>
      </c>
      <c r="N355" t="s">
        <v>43</v>
      </c>
      <c r="O355" t="s">
        <v>42</v>
      </c>
      <c r="P355" t="s">
        <v>41</v>
      </c>
      <c r="Q355" t="s">
        <v>43</v>
      </c>
      <c r="R355" t="s">
        <v>43</v>
      </c>
      <c r="S355" t="s">
        <v>43</v>
      </c>
      <c r="T355" t="s">
        <v>43</v>
      </c>
      <c r="U355" t="s">
        <v>56</v>
      </c>
      <c r="V355" t="b">
        <v>1</v>
      </c>
      <c r="W355" t="s">
        <v>45</v>
      </c>
      <c r="X355" t="s">
        <v>43</v>
      </c>
      <c r="Y355" t="s">
        <v>43</v>
      </c>
      <c r="Z355" t="s">
        <v>43</v>
      </c>
      <c r="AA355" t="s">
        <v>41</v>
      </c>
      <c r="AB355" t="s">
        <v>43</v>
      </c>
      <c r="AC355" t="s">
        <v>43</v>
      </c>
      <c r="AD355" t="s">
        <v>59</v>
      </c>
      <c r="AE355" t="s">
        <v>47</v>
      </c>
      <c r="AF355" t="s">
        <v>47</v>
      </c>
      <c r="AG355" t="s">
        <v>47</v>
      </c>
      <c r="AH355" t="s">
        <v>187</v>
      </c>
      <c r="AI355">
        <v>1</v>
      </c>
      <c r="AJ355" t="s">
        <v>63</v>
      </c>
      <c r="AK355" t="s">
        <v>49</v>
      </c>
    </row>
    <row r="356" spans="1:37" x14ac:dyDescent="0.3">
      <c r="A356">
        <v>355</v>
      </c>
      <c r="B356">
        <v>359</v>
      </c>
      <c r="C356" t="s">
        <v>37</v>
      </c>
      <c r="G356" t="s">
        <v>85</v>
      </c>
      <c r="H356">
        <v>12305</v>
      </c>
      <c r="I356" t="s">
        <v>51</v>
      </c>
      <c r="J356" t="s">
        <v>40</v>
      </c>
      <c r="K356">
        <v>1</v>
      </c>
      <c r="L356" t="s">
        <v>43</v>
      </c>
      <c r="M356" t="s">
        <v>43</v>
      </c>
      <c r="N356" t="s">
        <v>41</v>
      </c>
      <c r="O356" t="s">
        <v>41</v>
      </c>
      <c r="P356" t="s">
        <v>41</v>
      </c>
      <c r="Q356" t="s">
        <v>41</v>
      </c>
      <c r="R356" t="s">
        <v>43</v>
      </c>
      <c r="S356" t="s">
        <v>41</v>
      </c>
      <c r="T356" t="s">
        <v>41</v>
      </c>
      <c r="U356" t="s">
        <v>52</v>
      </c>
      <c r="V356" t="b">
        <v>0</v>
      </c>
      <c r="W356" t="s">
        <v>65</v>
      </c>
      <c r="X356" t="s">
        <v>43</v>
      </c>
      <c r="Y356" t="s">
        <v>41</v>
      </c>
      <c r="Z356" t="s">
        <v>43</v>
      </c>
      <c r="AA356" t="s">
        <v>43</v>
      </c>
      <c r="AB356" t="s">
        <v>41</v>
      </c>
      <c r="AC356" t="s">
        <v>42</v>
      </c>
      <c r="AD356" t="s">
        <v>53</v>
      </c>
      <c r="AE356" t="s">
        <v>62</v>
      </c>
      <c r="AF356" t="s">
        <v>62</v>
      </c>
      <c r="AG356" t="s">
        <v>62</v>
      </c>
      <c r="AH356" t="s">
        <v>188</v>
      </c>
      <c r="AI356">
        <v>1</v>
      </c>
      <c r="AJ356" t="s">
        <v>48</v>
      </c>
      <c r="AK356" t="s">
        <v>49</v>
      </c>
    </row>
    <row r="357" spans="1:37" x14ac:dyDescent="0.3">
      <c r="A357">
        <v>356</v>
      </c>
      <c r="B357">
        <v>360</v>
      </c>
      <c r="C357" t="s">
        <v>37</v>
      </c>
      <c r="G357" t="s">
        <v>61</v>
      </c>
      <c r="H357">
        <v>12308</v>
      </c>
      <c r="I357" t="s">
        <v>51</v>
      </c>
      <c r="J357" t="s">
        <v>40</v>
      </c>
      <c r="K357">
        <v>1</v>
      </c>
      <c r="L357" t="s">
        <v>43</v>
      </c>
      <c r="M357" t="s">
        <v>41</v>
      </c>
      <c r="N357" t="s">
        <v>42</v>
      </c>
      <c r="O357" t="s">
        <v>42</v>
      </c>
      <c r="P357" t="s">
        <v>43</v>
      </c>
      <c r="Q357" t="s">
        <v>43</v>
      </c>
      <c r="R357" t="s">
        <v>42</v>
      </c>
      <c r="S357" t="s">
        <v>43</v>
      </c>
      <c r="T357" t="s">
        <v>43</v>
      </c>
      <c r="U357" t="s">
        <v>56</v>
      </c>
      <c r="V357" t="b">
        <v>1</v>
      </c>
      <c r="W357" t="s">
        <v>65</v>
      </c>
      <c r="X357" t="s">
        <v>41</v>
      </c>
      <c r="Y357" t="s">
        <v>43</v>
      </c>
      <c r="Z357" t="s">
        <v>42</v>
      </c>
      <c r="AA357" t="s">
        <v>43</v>
      </c>
      <c r="AB357" t="s">
        <v>41</v>
      </c>
      <c r="AC357" t="s">
        <v>43</v>
      </c>
      <c r="AD357" t="s">
        <v>46</v>
      </c>
      <c r="AE357" t="s">
        <v>47</v>
      </c>
      <c r="AF357" t="s">
        <v>47</v>
      </c>
      <c r="AG357" t="s">
        <v>62</v>
      </c>
      <c r="AI357">
        <v>0</v>
      </c>
      <c r="AJ357" t="s">
        <v>55</v>
      </c>
      <c r="AK357" t="s">
        <v>49</v>
      </c>
    </row>
    <row r="358" spans="1:37" x14ac:dyDescent="0.3">
      <c r="A358">
        <v>357</v>
      </c>
      <c r="B358">
        <v>361</v>
      </c>
      <c r="C358" t="s">
        <v>37</v>
      </c>
      <c r="G358" t="s">
        <v>85</v>
      </c>
      <c r="H358">
        <v>12309</v>
      </c>
      <c r="I358" t="s">
        <v>51</v>
      </c>
      <c r="J358" t="s">
        <v>40</v>
      </c>
      <c r="K358">
        <v>1</v>
      </c>
      <c r="L358" t="s">
        <v>41</v>
      </c>
      <c r="M358" t="s">
        <v>42</v>
      </c>
      <c r="N358" t="s">
        <v>42</v>
      </c>
      <c r="O358" t="s">
        <v>42</v>
      </c>
      <c r="P358" t="s">
        <v>41</v>
      </c>
      <c r="Q358" t="s">
        <v>42</v>
      </c>
      <c r="R358" t="s">
        <v>42</v>
      </c>
      <c r="S358" t="s">
        <v>42</v>
      </c>
      <c r="T358" t="s">
        <v>42</v>
      </c>
      <c r="U358" t="s">
        <v>56</v>
      </c>
      <c r="V358" t="b">
        <v>1</v>
      </c>
      <c r="W358" t="s">
        <v>45</v>
      </c>
      <c r="X358" t="s">
        <v>41</v>
      </c>
      <c r="Y358" t="s">
        <v>42</v>
      </c>
      <c r="Z358" t="s">
        <v>43</v>
      </c>
      <c r="AA358" t="s">
        <v>41</v>
      </c>
      <c r="AB358" t="s">
        <v>43</v>
      </c>
      <c r="AC358" t="s">
        <v>43</v>
      </c>
      <c r="AD358" t="s">
        <v>59</v>
      </c>
      <c r="AE358" t="s">
        <v>54</v>
      </c>
      <c r="AF358" t="s">
        <v>47</v>
      </c>
      <c r="AG358" t="s">
        <v>54</v>
      </c>
      <c r="AH358" t="s">
        <v>189</v>
      </c>
      <c r="AI358">
        <v>1</v>
      </c>
      <c r="AJ358" t="s">
        <v>60</v>
      </c>
      <c r="AK358" t="s">
        <v>57</v>
      </c>
    </row>
    <row r="359" spans="1:37" x14ac:dyDescent="0.3">
      <c r="A359">
        <v>358</v>
      </c>
      <c r="B359">
        <v>362</v>
      </c>
      <c r="C359" t="s">
        <v>37</v>
      </c>
      <c r="G359" t="s">
        <v>50</v>
      </c>
      <c r="H359">
        <v>12304</v>
      </c>
      <c r="I359" t="s">
        <v>39</v>
      </c>
      <c r="J359" t="s">
        <v>40</v>
      </c>
      <c r="K359">
        <v>0</v>
      </c>
      <c r="L359" t="s">
        <v>43</v>
      </c>
      <c r="M359" t="s">
        <v>43</v>
      </c>
      <c r="N359" t="s">
        <v>42</v>
      </c>
      <c r="O359" t="s">
        <v>42</v>
      </c>
      <c r="P359" t="s">
        <v>42</v>
      </c>
      <c r="Q359" t="s">
        <v>42</v>
      </c>
      <c r="R359" t="s">
        <v>42</v>
      </c>
      <c r="S359" t="s">
        <v>41</v>
      </c>
      <c r="T359" t="s">
        <v>43</v>
      </c>
      <c r="U359" t="s">
        <v>56</v>
      </c>
      <c r="V359" t="b">
        <v>0</v>
      </c>
      <c r="W359" t="s">
        <v>65</v>
      </c>
      <c r="X359" t="s">
        <v>43</v>
      </c>
      <c r="Y359" t="s">
        <v>41</v>
      </c>
      <c r="Z359" t="s">
        <v>41</v>
      </c>
      <c r="AA359" t="s">
        <v>43</v>
      </c>
      <c r="AB359" t="s">
        <v>41</v>
      </c>
      <c r="AC359" t="s">
        <v>41</v>
      </c>
      <c r="AD359" t="s">
        <v>77</v>
      </c>
      <c r="AE359" t="s">
        <v>62</v>
      </c>
      <c r="AF359" t="s">
        <v>62</v>
      </c>
      <c r="AG359" t="s">
        <v>79</v>
      </c>
      <c r="AH359" t="s">
        <v>190</v>
      </c>
      <c r="AI359">
        <v>1</v>
      </c>
      <c r="AJ359" t="s">
        <v>76</v>
      </c>
      <c r="AK359" t="s">
        <v>49</v>
      </c>
    </row>
    <row r="360" spans="1:37" x14ac:dyDescent="0.3">
      <c r="A360">
        <v>359</v>
      </c>
      <c r="B360">
        <v>363</v>
      </c>
      <c r="C360" t="s">
        <v>37</v>
      </c>
      <c r="G360" t="s">
        <v>61</v>
      </c>
      <c r="H360">
        <v>12305</v>
      </c>
      <c r="I360" t="s">
        <v>39</v>
      </c>
      <c r="J360" t="s">
        <v>40</v>
      </c>
      <c r="K360">
        <v>1</v>
      </c>
      <c r="L360" t="s">
        <v>43</v>
      </c>
      <c r="M360" t="s">
        <v>42</v>
      </c>
      <c r="N360" t="s">
        <v>42</v>
      </c>
      <c r="O360" t="s">
        <v>43</v>
      </c>
      <c r="P360" t="s">
        <v>43</v>
      </c>
      <c r="Q360" t="s">
        <v>43</v>
      </c>
      <c r="R360" t="s">
        <v>41</v>
      </c>
      <c r="S360" t="s">
        <v>42</v>
      </c>
      <c r="T360" t="s">
        <v>42</v>
      </c>
      <c r="U360" t="s">
        <v>52</v>
      </c>
      <c r="V360" t="b">
        <v>0</v>
      </c>
      <c r="W360" t="s">
        <v>45</v>
      </c>
      <c r="X360" t="s">
        <v>41</v>
      </c>
      <c r="Y360" t="s">
        <v>43</v>
      </c>
      <c r="Z360" t="s">
        <v>43</v>
      </c>
      <c r="AA360" t="s">
        <v>41</v>
      </c>
      <c r="AB360" t="s">
        <v>43</v>
      </c>
      <c r="AC360" t="s">
        <v>43</v>
      </c>
      <c r="AD360" t="s">
        <v>53</v>
      </c>
      <c r="AE360" t="s">
        <v>62</v>
      </c>
      <c r="AF360" t="s">
        <v>79</v>
      </c>
      <c r="AG360" t="s">
        <v>62</v>
      </c>
      <c r="AH360" t="s">
        <v>191</v>
      </c>
      <c r="AI360">
        <v>1</v>
      </c>
      <c r="AJ360" t="s">
        <v>48</v>
      </c>
      <c r="AK360" t="s">
        <v>49</v>
      </c>
    </row>
    <row r="361" spans="1:37" x14ac:dyDescent="0.3">
      <c r="A361">
        <v>360</v>
      </c>
      <c r="B361">
        <v>364</v>
      </c>
      <c r="C361" t="s">
        <v>37</v>
      </c>
      <c r="G361" t="s">
        <v>85</v>
      </c>
      <c r="H361">
        <v>12305</v>
      </c>
      <c r="I361" t="s">
        <v>51</v>
      </c>
      <c r="J361" t="s">
        <v>40</v>
      </c>
      <c r="K361">
        <v>1</v>
      </c>
      <c r="L361" t="s">
        <v>42</v>
      </c>
      <c r="M361" t="s">
        <v>42</v>
      </c>
      <c r="N361" t="s">
        <v>42</v>
      </c>
      <c r="O361" t="s">
        <v>41</v>
      </c>
      <c r="P361" t="s">
        <v>41</v>
      </c>
      <c r="Q361" t="s">
        <v>42</v>
      </c>
      <c r="R361" t="s">
        <v>42</v>
      </c>
      <c r="S361" t="s">
        <v>42</v>
      </c>
      <c r="T361" t="s">
        <v>42</v>
      </c>
      <c r="U361" t="s">
        <v>101</v>
      </c>
      <c r="V361" t="b">
        <v>1</v>
      </c>
      <c r="W361" t="s">
        <v>73</v>
      </c>
      <c r="X361" t="s">
        <v>41</v>
      </c>
      <c r="Y361" t="s">
        <v>41</v>
      </c>
      <c r="Z361" t="s">
        <v>42</v>
      </c>
      <c r="AA361" t="s">
        <v>41</v>
      </c>
      <c r="AB361" t="s">
        <v>43</v>
      </c>
      <c r="AC361" t="s">
        <v>42</v>
      </c>
      <c r="AD361" t="s">
        <v>53</v>
      </c>
      <c r="AE361" t="s">
        <v>47</v>
      </c>
      <c r="AF361" t="s">
        <v>47</v>
      </c>
      <c r="AG361" t="s">
        <v>62</v>
      </c>
      <c r="AH361" t="s">
        <v>192</v>
      </c>
      <c r="AI361">
        <v>1</v>
      </c>
      <c r="AJ361" t="s">
        <v>48</v>
      </c>
      <c r="AK361" t="s">
        <v>49</v>
      </c>
    </row>
    <row r="362" spans="1:37" x14ac:dyDescent="0.3">
      <c r="A362">
        <v>361</v>
      </c>
      <c r="B362">
        <v>365</v>
      </c>
      <c r="C362" t="s">
        <v>37</v>
      </c>
      <c r="G362" t="s">
        <v>50</v>
      </c>
      <c r="H362">
        <v>12309</v>
      </c>
      <c r="I362" t="s">
        <v>51</v>
      </c>
      <c r="J362" t="s">
        <v>40</v>
      </c>
      <c r="K362">
        <v>1</v>
      </c>
      <c r="L362" t="s">
        <v>41</v>
      </c>
      <c r="M362" t="s">
        <v>43</v>
      </c>
      <c r="N362" t="s">
        <v>42</v>
      </c>
      <c r="O362" t="s">
        <v>41</v>
      </c>
      <c r="P362" t="s">
        <v>43</v>
      </c>
      <c r="Q362" t="s">
        <v>42</v>
      </c>
      <c r="R362" t="s">
        <v>42</v>
      </c>
      <c r="S362" t="s">
        <v>42</v>
      </c>
      <c r="T362" t="s">
        <v>43</v>
      </c>
      <c r="U362" t="s">
        <v>52</v>
      </c>
      <c r="V362" t="b">
        <v>1</v>
      </c>
      <c r="W362" t="s">
        <v>45</v>
      </c>
      <c r="X362" t="s">
        <v>41</v>
      </c>
      <c r="Y362" t="s">
        <v>42</v>
      </c>
      <c r="Z362" t="s">
        <v>42</v>
      </c>
      <c r="AA362" t="s">
        <v>41</v>
      </c>
      <c r="AB362" t="s">
        <v>42</v>
      </c>
      <c r="AC362" t="s">
        <v>42</v>
      </c>
      <c r="AD362" t="s">
        <v>46</v>
      </c>
      <c r="AE362" t="s">
        <v>47</v>
      </c>
      <c r="AF362" t="s">
        <v>47</v>
      </c>
      <c r="AG362" t="s">
        <v>47</v>
      </c>
      <c r="AH362" t="s">
        <v>193</v>
      </c>
      <c r="AI362">
        <v>1</v>
      </c>
      <c r="AJ362" t="s">
        <v>60</v>
      </c>
      <c r="AK362" t="s">
        <v>49</v>
      </c>
    </row>
    <row r="363" spans="1:37" x14ac:dyDescent="0.3">
      <c r="A363">
        <v>362</v>
      </c>
      <c r="B363">
        <v>366</v>
      </c>
      <c r="K363">
        <v>0</v>
      </c>
      <c r="V363" t="b">
        <v>0</v>
      </c>
      <c r="AI363">
        <v>0</v>
      </c>
      <c r="AJ363" t="s">
        <v>76</v>
      </c>
      <c r="AK363" t="s">
        <v>49</v>
      </c>
    </row>
    <row r="364" spans="1:37" x14ac:dyDescent="0.3">
      <c r="A364">
        <v>363</v>
      </c>
      <c r="B364">
        <v>367</v>
      </c>
      <c r="C364" t="s">
        <v>37</v>
      </c>
      <c r="G364" t="s">
        <v>61</v>
      </c>
      <c r="H364">
        <v>12309</v>
      </c>
      <c r="I364" t="s">
        <v>39</v>
      </c>
      <c r="J364" t="s">
        <v>40</v>
      </c>
      <c r="K364">
        <v>1</v>
      </c>
      <c r="L364" t="s">
        <v>41</v>
      </c>
      <c r="M364" t="s">
        <v>43</v>
      </c>
      <c r="N364" t="s">
        <v>42</v>
      </c>
      <c r="O364" t="s">
        <v>43</v>
      </c>
      <c r="P364" t="s">
        <v>42</v>
      </c>
      <c r="Q364" t="s">
        <v>42</v>
      </c>
      <c r="R364" t="s">
        <v>42</v>
      </c>
      <c r="S364" t="s">
        <v>42</v>
      </c>
      <c r="T364" t="s">
        <v>42</v>
      </c>
      <c r="U364" t="s">
        <v>56</v>
      </c>
      <c r="V364" t="b">
        <v>1</v>
      </c>
      <c r="W364" t="s">
        <v>45</v>
      </c>
      <c r="X364" t="s">
        <v>41</v>
      </c>
      <c r="Y364" t="s">
        <v>43</v>
      </c>
      <c r="Z364" t="s">
        <v>42</v>
      </c>
      <c r="AA364" t="s">
        <v>41</v>
      </c>
      <c r="AB364" t="s">
        <v>43</v>
      </c>
      <c r="AC364" t="s">
        <v>42</v>
      </c>
      <c r="AD364" t="s">
        <v>59</v>
      </c>
      <c r="AE364" t="s">
        <v>47</v>
      </c>
      <c r="AF364" t="s">
        <v>47</v>
      </c>
      <c r="AG364" t="s">
        <v>47</v>
      </c>
      <c r="AI364">
        <v>0</v>
      </c>
      <c r="AJ364" t="s">
        <v>60</v>
      </c>
      <c r="AK364" t="s">
        <v>57</v>
      </c>
    </row>
    <row r="365" spans="1:37" x14ac:dyDescent="0.3">
      <c r="A365">
        <v>364</v>
      </c>
      <c r="B365">
        <v>368</v>
      </c>
      <c r="C365" t="s">
        <v>37</v>
      </c>
      <c r="G365" t="s">
        <v>67</v>
      </c>
      <c r="H365">
        <v>12308</v>
      </c>
      <c r="I365" t="s">
        <v>39</v>
      </c>
      <c r="J365" t="s">
        <v>40</v>
      </c>
      <c r="K365">
        <v>0</v>
      </c>
      <c r="L365" t="s">
        <v>43</v>
      </c>
      <c r="M365" t="s">
        <v>43</v>
      </c>
      <c r="N365" t="s">
        <v>42</v>
      </c>
      <c r="O365" t="s">
        <v>42</v>
      </c>
      <c r="P365" t="s">
        <v>43</v>
      </c>
      <c r="Q365" t="s">
        <v>42</v>
      </c>
      <c r="R365" t="s">
        <v>43</v>
      </c>
      <c r="S365" t="s">
        <v>42</v>
      </c>
      <c r="T365" t="s">
        <v>43</v>
      </c>
      <c r="U365" t="s">
        <v>56</v>
      </c>
      <c r="V365" t="b">
        <v>0</v>
      </c>
      <c r="W365" t="s">
        <v>65</v>
      </c>
      <c r="X365" t="s">
        <v>43</v>
      </c>
      <c r="Y365" t="s">
        <v>43</v>
      </c>
      <c r="Z365" t="s">
        <v>43</v>
      </c>
      <c r="AA365" t="s">
        <v>41</v>
      </c>
      <c r="AB365" t="s">
        <v>43</v>
      </c>
      <c r="AC365" t="s">
        <v>43</v>
      </c>
      <c r="AD365" t="s">
        <v>53</v>
      </c>
      <c r="AE365" t="s">
        <v>62</v>
      </c>
      <c r="AF365" t="s">
        <v>62</v>
      </c>
      <c r="AG365" t="s">
        <v>62</v>
      </c>
      <c r="AI365">
        <v>0</v>
      </c>
      <c r="AJ365" t="s">
        <v>55</v>
      </c>
      <c r="AK365" t="s">
        <v>66</v>
      </c>
    </row>
    <row r="366" spans="1:37" x14ac:dyDescent="0.3">
      <c r="A366">
        <v>365</v>
      </c>
      <c r="B366">
        <v>369</v>
      </c>
      <c r="C366" t="s">
        <v>37</v>
      </c>
      <c r="G366" t="s">
        <v>83</v>
      </c>
      <c r="H366">
        <v>12302</v>
      </c>
      <c r="I366" t="s">
        <v>39</v>
      </c>
      <c r="J366" t="s">
        <v>64</v>
      </c>
      <c r="K366">
        <v>0</v>
      </c>
      <c r="L366" t="s">
        <v>41</v>
      </c>
      <c r="M366" t="s">
        <v>41</v>
      </c>
      <c r="N366" t="s">
        <v>42</v>
      </c>
      <c r="O366" t="s">
        <v>42</v>
      </c>
      <c r="P366" t="s">
        <v>42</v>
      </c>
      <c r="Q366" t="s">
        <v>42</v>
      </c>
      <c r="R366" t="s">
        <v>42</v>
      </c>
      <c r="S366" t="s">
        <v>43</v>
      </c>
      <c r="T366" t="s">
        <v>43</v>
      </c>
      <c r="U366" t="s">
        <v>56</v>
      </c>
      <c r="V366" t="b">
        <v>0</v>
      </c>
      <c r="W366" t="s">
        <v>43</v>
      </c>
      <c r="X366" t="s">
        <v>41</v>
      </c>
      <c r="Y366" t="s">
        <v>42</v>
      </c>
      <c r="Z366" t="s">
        <v>42</v>
      </c>
      <c r="AA366" t="s">
        <v>41</v>
      </c>
      <c r="AB366" t="s">
        <v>43</v>
      </c>
      <c r="AC366" t="s">
        <v>43</v>
      </c>
      <c r="AD366" t="s">
        <v>53</v>
      </c>
      <c r="AE366" t="s">
        <v>62</v>
      </c>
      <c r="AF366" t="s">
        <v>62</v>
      </c>
      <c r="AG366" t="s">
        <v>62</v>
      </c>
      <c r="AI366">
        <v>0</v>
      </c>
      <c r="AJ366" t="s">
        <v>63</v>
      </c>
      <c r="AK366" t="s">
        <v>49</v>
      </c>
    </row>
    <row r="367" spans="1:37" x14ac:dyDescent="0.3">
      <c r="A367">
        <v>366</v>
      </c>
      <c r="B367">
        <v>370</v>
      </c>
      <c r="C367" t="s">
        <v>37</v>
      </c>
      <c r="G367" t="s">
        <v>58</v>
      </c>
      <c r="H367">
        <v>12303</v>
      </c>
      <c r="I367" t="s">
        <v>51</v>
      </c>
      <c r="J367" t="s">
        <v>64</v>
      </c>
      <c r="K367">
        <v>0</v>
      </c>
      <c r="L367" t="s">
        <v>41</v>
      </c>
      <c r="M367" t="s">
        <v>43</v>
      </c>
      <c r="N367" t="s">
        <v>43</v>
      </c>
      <c r="O367" t="s">
        <v>42</v>
      </c>
      <c r="P367" t="s">
        <v>43</v>
      </c>
      <c r="Q367" t="s">
        <v>43</v>
      </c>
      <c r="R367" t="s">
        <v>42</v>
      </c>
      <c r="S367" t="s">
        <v>43</v>
      </c>
      <c r="T367" t="s">
        <v>43</v>
      </c>
      <c r="U367" t="s">
        <v>56</v>
      </c>
      <c r="V367" t="b">
        <v>0</v>
      </c>
      <c r="W367" t="s">
        <v>65</v>
      </c>
      <c r="X367" t="s">
        <v>41</v>
      </c>
      <c r="Y367" t="s">
        <v>43</v>
      </c>
      <c r="Z367" t="s">
        <v>43</v>
      </c>
      <c r="AA367" t="s">
        <v>41</v>
      </c>
      <c r="AB367" t="s">
        <v>43</v>
      </c>
      <c r="AC367" t="s">
        <v>43</v>
      </c>
      <c r="AD367" t="s">
        <v>46</v>
      </c>
      <c r="AE367" t="s">
        <v>47</v>
      </c>
      <c r="AF367" t="s">
        <v>47</v>
      </c>
      <c r="AG367" t="s">
        <v>47</v>
      </c>
      <c r="AI367">
        <v>0</v>
      </c>
      <c r="AJ367" t="s">
        <v>70</v>
      </c>
      <c r="AK367" t="s">
        <v>49</v>
      </c>
    </row>
    <row r="368" spans="1:37" x14ac:dyDescent="0.3">
      <c r="A368">
        <v>367</v>
      </c>
      <c r="B368">
        <v>371</v>
      </c>
      <c r="C368" t="s">
        <v>37</v>
      </c>
      <c r="G368" t="s">
        <v>61</v>
      </c>
      <c r="H368">
        <v>12303</v>
      </c>
      <c r="I368" t="s">
        <v>39</v>
      </c>
      <c r="J368" t="s">
        <v>64</v>
      </c>
      <c r="K368">
        <v>0</v>
      </c>
      <c r="L368" t="s">
        <v>41</v>
      </c>
      <c r="M368" t="s">
        <v>43</v>
      </c>
      <c r="N368" t="s">
        <v>42</v>
      </c>
      <c r="O368" t="s">
        <v>42</v>
      </c>
      <c r="P368" t="s">
        <v>43</v>
      </c>
      <c r="Q368" t="s">
        <v>43</v>
      </c>
      <c r="R368" t="s">
        <v>42</v>
      </c>
      <c r="S368" t="s">
        <v>41</v>
      </c>
      <c r="T368" t="s">
        <v>43</v>
      </c>
      <c r="U368" t="s">
        <v>56</v>
      </c>
      <c r="V368" t="b">
        <v>0</v>
      </c>
      <c r="W368" t="s">
        <v>45</v>
      </c>
      <c r="X368" t="s">
        <v>42</v>
      </c>
      <c r="Y368" t="s">
        <v>42</v>
      </c>
      <c r="Z368" t="s">
        <v>42</v>
      </c>
      <c r="AA368" t="s">
        <v>41</v>
      </c>
      <c r="AB368" t="s">
        <v>41</v>
      </c>
      <c r="AC368" t="s">
        <v>41</v>
      </c>
      <c r="AD368" t="s">
        <v>59</v>
      </c>
      <c r="AE368" t="s">
        <v>47</v>
      </c>
      <c r="AF368" t="s">
        <v>47</v>
      </c>
      <c r="AG368" t="s">
        <v>47</v>
      </c>
      <c r="AI368">
        <v>0</v>
      </c>
      <c r="AJ368" t="s">
        <v>70</v>
      </c>
      <c r="AK368" t="s">
        <v>49</v>
      </c>
    </row>
    <row r="369" spans="1:37" x14ac:dyDescent="0.3">
      <c r="A369">
        <v>368</v>
      </c>
      <c r="B369">
        <v>372</v>
      </c>
      <c r="C369" t="s">
        <v>37</v>
      </c>
      <c r="G369" t="s">
        <v>50</v>
      </c>
      <c r="H369">
        <v>12302</v>
      </c>
      <c r="I369" t="s">
        <v>51</v>
      </c>
      <c r="J369" t="s">
        <v>64</v>
      </c>
      <c r="K369">
        <v>0</v>
      </c>
      <c r="L369" t="s">
        <v>43</v>
      </c>
      <c r="M369" t="s">
        <v>43</v>
      </c>
      <c r="N369" t="s">
        <v>43</v>
      </c>
      <c r="O369" t="s">
        <v>42</v>
      </c>
      <c r="P369" t="s">
        <v>42</v>
      </c>
      <c r="Q369" t="s">
        <v>42</v>
      </c>
      <c r="R369" t="s">
        <v>42</v>
      </c>
      <c r="S369" t="s">
        <v>43</v>
      </c>
      <c r="T369" t="s">
        <v>42</v>
      </c>
      <c r="U369" t="s">
        <v>52</v>
      </c>
      <c r="V369" t="b">
        <v>0</v>
      </c>
      <c r="W369" t="s">
        <v>65</v>
      </c>
      <c r="X369" t="s">
        <v>43</v>
      </c>
      <c r="Y369" t="s">
        <v>43</v>
      </c>
      <c r="Z369" t="s">
        <v>43</v>
      </c>
      <c r="AA369" t="s">
        <v>43</v>
      </c>
      <c r="AB369" t="s">
        <v>43</v>
      </c>
      <c r="AC369" t="s">
        <v>43</v>
      </c>
      <c r="AD369" t="s">
        <v>46</v>
      </c>
      <c r="AE369" t="s">
        <v>47</v>
      </c>
      <c r="AF369" t="s">
        <v>47</v>
      </c>
      <c r="AG369" t="s">
        <v>47</v>
      </c>
      <c r="AI369">
        <v>0</v>
      </c>
      <c r="AJ369" t="s">
        <v>63</v>
      </c>
      <c r="AK369" t="s">
        <v>49</v>
      </c>
    </row>
    <row r="370" spans="1:37" x14ac:dyDescent="0.3">
      <c r="A370">
        <v>369</v>
      </c>
      <c r="B370">
        <v>373</v>
      </c>
      <c r="C370" t="s">
        <v>37</v>
      </c>
      <c r="G370" t="s">
        <v>38</v>
      </c>
      <c r="H370">
        <v>12302</v>
      </c>
      <c r="I370" t="s">
        <v>39</v>
      </c>
      <c r="J370" t="s">
        <v>40</v>
      </c>
      <c r="K370">
        <v>0</v>
      </c>
      <c r="L370" t="s">
        <v>41</v>
      </c>
      <c r="M370" t="s">
        <v>43</v>
      </c>
      <c r="N370" t="s">
        <v>42</v>
      </c>
      <c r="O370" t="s">
        <v>42</v>
      </c>
      <c r="P370" t="s">
        <v>42</v>
      </c>
      <c r="Q370" t="s">
        <v>42</v>
      </c>
      <c r="R370" t="s">
        <v>41</v>
      </c>
      <c r="S370" t="s">
        <v>43</v>
      </c>
      <c r="T370" t="s">
        <v>42</v>
      </c>
      <c r="U370" t="s">
        <v>56</v>
      </c>
      <c r="V370" t="b">
        <v>0</v>
      </c>
      <c r="W370" t="s">
        <v>73</v>
      </c>
      <c r="X370" t="s">
        <v>43</v>
      </c>
      <c r="Y370" t="s">
        <v>41</v>
      </c>
      <c r="Z370" t="s">
        <v>43</v>
      </c>
      <c r="AA370" t="s">
        <v>43</v>
      </c>
      <c r="AB370" t="s">
        <v>41</v>
      </c>
      <c r="AC370" t="s">
        <v>41</v>
      </c>
      <c r="AD370" t="s">
        <v>53</v>
      </c>
      <c r="AE370" t="s">
        <v>47</v>
      </c>
      <c r="AF370" t="s">
        <v>62</v>
      </c>
      <c r="AG370" t="s">
        <v>62</v>
      </c>
      <c r="AI370">
        <v>0</v>
      </c>
      <c r="AJ370" t="s">
        <v>63</v>
      </c>
      <c r="AK370" t="s">
        <v>49</v>
      </c>
    </row>
    <row r="371" spans="1:37" x14ac:dyDescent="0.3">
      <c r="A371">
        <v>370</v>
      </c>
      <c r="B371">
        <v>374</v>
      </c>
      <c r="C371" t="s">
        <v>37</v>
      </c>
      <c r="G371" t="s">
        <v>83</v>
      </c>
      <c r="H371">
        <v>12306</v>
      </c>
      <c r="I371" t="s">
        <v>51</v>
      </c>
      <c r="J371" t="s">
        <v>40</v>
      </c>
      <c r="K371">
        <v>0</v>
      </c>
      <c r="L371" t="s">
        <v>41</v>
      </c>
      <c r="M371" t="s">
        <v>43</v>
      </c>
      <c r="N371" t="s">
        <v>42</v>
      </c>
      <c r="O371" t="s">
        <v>42</v>
      </c>
      <c r="P371" t="s">
        <v>42</v>
      </c>
      <c r="Q371" t="s">
        <v>42</v>
      </c>
      <c r="R371" t="s">
        <v>43</v>
      </c>
      <c r="S371" t="s">
        <v>43</v>
      </c>
      <c r="T371" t="s">
        <v>43</v>
      </c>
      <c r="U371" t="s">
        <v>56</v>
      </c>
      <c r="V371" t="b">
        <v>0</v>
      </c>
      <c r="W371" t="s">
        <v>45</v>
      </c>
      <c r="X371" t="s">
        <v>43</v>
      </c>
      <c r="Y371" t="s">
        <v>43</v>
      </c>
      <c r="Z371" t="s">
        <v>41</v>
      </c>
      <c r="AA371" t="s">
        <v>43</v>
      </c>
      <c r="AB371" t="s">
        <v>43</v>
      </c>
      <c r="AC371" t="s">
        <v>41</v>
      </c>
      <c r="AD371" t="s">
        <v>46</v>
      </c>
      <c r="AE371" t="s">
        <v>54</v>
      </c>
      <c r="AF371" t="s">
        <v>54</v>
      </c>
      <c r="AG371" t="s">
        <v>54</v>
      </c>
      <c r="AH371" t="s">
        <v>194</v>
      </c>
      <c r="AI371">
        <v>1</v>
      </c>
      <c r="AJ371" t="s">
        <v>82</v>
      </c>
      <c r="AK371" t="s">
        <v>49</v>
      </c>
    </row>
    <row r="372" spans="1:37" x14ac:dyDescent="0.3">
      <c r="A372">
        <v>371</v>
      </c>
      <c r="B372">
        <v>375</v>
      </c>
      <c r="C372" t="s">
        <v>37</v>
      </c>
      <c r="G372" t="s">
        <v>83</v>
      </c>
      <c r="H372">
        <v>12302</v>
      </c>
      <c r="I372" t="s">
        <v>88</v>
      </c>
      <c r="J372" t="s">
        <v>64</v>
      </c>
      <c r="K372">
        <v>0</v>
      </c>
      <c r="L372" t="s">
        <v>41</v>
      </c>
      <c r="M372" t="s">
        <v>41</v>
      </c>
      <c r="N372" t="s">
        <v>42</v>
      </c>
      <c r="O372" t="s">
        <v>42</v>
      </c>
      <c r="P372" t="s">
        <v>43</v>
      </c>
      <c r="Q372" t="s">
        <v>43</v>
      </c>
      <c r="R372" t="s">
        <v>43</v>
      </c>
      <c r="S372" t="s">
        <v>41</v>
      </c>
      <c r="T372" t="s">
        <v>43</v>
      </c>
      <c r="U372" t="s">
        <v>52</v>
      </c>
      <c r="V372" t="b">
        <v>0</v>
      </c>
      <c r="W372" t="s">
        <v>43</v>
      </c>
      <c r="X372" t="s">
        <v>41</v>
      </c>
      <c r="Y372" t="s">
        <v>43</v>
      </c>
      <c r="Z372" t="s">
        <v>43</v>
      </c>
      <c r="AA372" t="s">
        <v>41</v>
      </c>
      <c r="AB372" t="s">
        <v>43</v>
      </c>
      <c r="AC372" t="s">
        <v>41</v>
      </c>
      <c r="AD372" t="s">
        <v>53</v>
      </c>
      <c r="AE372" t="s">
        <v>47</v>
      </c>
      <c r="AF372" t="s">
        <v>47</v>
      </c>
      <c r="AG372" t="s">
        <v>62</v>
      </c>
      <c r="AI372">
        <v>0</v>
      </c>
      <c r="AJ372" t="s">
        <v>63</v>
      </c>
      <c r="AK372" t="s">
        <v>49</v>
      </c>
    </row>
    <row r="373" spans="1:37" x14ac:dyDescent="0.3">
      <c r="A373">
        <v>372</v>
      </c>
      <c r="B373">
        <v>376</v>
      </c>
      <c r="C373" t="s">
        <v>37</v>
      </c>
      <c r="G373" t="s">
        <v>83</v>
      </c>
      <c r="H373">
        <v>12302</v>
      </c>
      <c r="I373" t="s">
        <v>51</v>
      </c>
      <c r="J373" t="s">
        <v>64</v>
      </c>
      <c r="K373">
        <v>0</v>
      </c>
      <c r="L373" t="s">
        <v>41</v>
      </c>
      <c r="M373" t="s">
        <v>43</v>
      </c>
      <c r="N373" t="s">
        <v>42</v>
      </c>
      <c r="O373" t="s">
        <v>42</v>
      </c>
      <c r="P373" t="s">
        <v>43</v>
      </c>
      <c r="Q373" t="s">
        <v>42</v>
      </c>
      <c r="R373" t="s">
        <v>43</v>
      </c>
      <c r="S373" t="s">
        <v>42</v>
      </c>
      <c r="T373" t="s">
        <v>42</v>
      </c>
      <c r="U373" t="s">
        <v>52</v>
      </c>
      <c r="V373" t="b">
        <v>0</v>
      </c>
      <c r="W373" t="s">
        <v>45</v>
      </c>
      <c r="X373" t="s">
        <v>43</v>
      </c>
      <c r="Y373" t="s">
        <v>43</v>
      </c>
      <c r="Z373" t="s">
        <v>43</v>
      </c>
      <c r="AA373" t="s">
        <v>41</v>
      </c>
      <c r="AB373" t="s">
        <v>41</v>
      </c>
      <c r="AC373" t="s">
        <v>43</v>
      </c>
      <c r="AD373" t="s">
        <v>59</v>
      </c>
      <c r="AE373" t="s">
        <v>47</v>
      </c>
      <c r="AF373" t="s">
        <v>47</v>
      </c>
      <c r="AG373" t="s">
        <v>47</v>
      </c>
      <c r="AI373">
        <v>0</v>
      </c>
      <c r="AJ373" t="s">
        <v>63</v>
      </c>
      <c r="AK373" t="s">
        <v>57</v>
      </c>
    </row>
    <row r="374" spans="1:37" x14ac:dyDescent="0.3">
      <c r="A374">
        <v>373</v>
      </c>
      <c r="B374">
        <v>377</v>
      </c>
      <c r="C374" t="s">
        <v>37</v>
      </c>
      <c r="G374" t="s">
        <v>50</v>
      </c>
      <c r="H374">
        <v>12302</v>
      </c>
      <c r="I374" t="s">
        <v>39</v>
      </c>
      <c r="J374" t="s">
        <v>71</v>
      </c>
      <c r="K374">
        <v>0</v>
      </c>
      <c r="L374" t="s">
        <v>41</v>
      </c>
      <c r="M374" t="s">
        <v>42</v>
      </c>
      <c r="N374" t="s">
        <v>42</v>
      </c>
      <c r="O374" t="s">
        <v>43</v>
      </c>
      <c r="P374" t="s">
        <v>43</v>
      </c>
      <c r="Q374" t="s">
        <v>42</v>
      </c>
      <c r="R374" t="s">
        <v>43</v>
      </c>
      <c r="S374" t="s">
        <v>41</v>
      </c>
      <c r="T374" t="s">
        <v>43</v>
      </c>
      <c r="U374" t="s">
        <v>52</v>
      </c>
      <c r="V374" t="b">
        <v>0</v>
      </c>
      <c r="W374" t="s">
        <v>65</v>
      </c>
      <c r="X374" t="s">
        <v>41</v>
      </c>
      <c r="Y374" t="s">
        <v>41</v>
      </c>
      <c r="Z374" t="s">
        <v>43</v>
      </c>
      <c r="AA374" t="s">
        <v>41</v>
      </c>
      <c r="AB374" t="s">
        <v>41</v>
      </c>
      <c r="AC374" t="s">
        <v>43</v>
      </c>
      <c r="AD374" t="s">
        <v>53</v>
      </c>
      <c r="AE374" t="s">
        <v>62</v>
      </c>
      <c r="AF374" t="s">
        <v>62</v>
      </c>
      <c r="AG374" t="s">
        <v>47</v>
      </c>
      <c r="AI374">
        <v>0</v>
      </c>
      <c r="AJ374" t="s">
        <v>63</v>
      </c>
      <c r="AK374" t="s">
        <v>49</v>
      </c>
    </row>
    <row r="375" spans="1:37" x14ac:dyDescent="0.3">
      <c r="A375">
        <v>374</v>
      </c>
      <c r="B375">
        <v>378</v>
      </c>
      <c r="C375" t="s">
        <v>37</v>
      </c>
      <c r="G375" t="s">
        <v>50</v>
      </c>
      <c r="H375">
        <v>12303</v>
      </c>
      <c r="I375" t="s">
        <v>39</v>
      </c>
      <c r="J375" t="s">
        <v>40</v>
      </c>
      <c r="K375">
        <v>0</v>
      </c>
      <c r="L375" t="s">
        <v>41</v>
      </c>
      <c r="M375" t="s">
        <v>41</v>
      </c>
      <c r="N375" t="s">
        <v>42</v>
      </c>
      <c r="O375" t="s">
        <v>42</v>
      </c>
      <c r="P375" t="s">
        <v>42</v>
      </c>
      <c r="Q375" t="s">
        <v>42</v>
      </c>
      <c r="R375" t="s">
        <v>42</v>
      </c>
      <c r="S375" t="s">
        <v>42</v>
      </c>
      <c r="T375" t="s">
        <v>42</v>
      </c>
      <c r="U375" t="s">
        <v>72</v>
      </c>
      <c r="V375" t="b">
        <v>0</v>
      </c>
      <c r="W375" t="s">
        <v>65</v>
      </c>
      <c r="X375" t="s">
        <v>43</v>
      </c>
      <c r="Y375" t="s">
        <v>41</v>
      </c>
      <c r="Z375" t="s">
        <v>42</v>
      </c>
      <c r="AA375" t="s">
        <v>43</v>
      </c>
      <c r="AB375" t="s">
        <v>41</v>
      </c>
      <c r="AC375" t="s">
        <v>43</v>
      </c>
      <c r="AD375" t="s">
        <v>53</v>
      </c>
      <c r="AE375" t="s">
        <v>47</v>
      </c>
      <c r="AF375" t="s">
        <v>47</v>
      </c>
      <c r="AG375" t="s">
        <v>62</v>
      </c>
      <c r="AI375">
        <v>0</v>
      </c>
      <c r="AJ375" t="s">
        <v>70</v>
      </c>
      <c r="AK375" t="s">
        <v>49</v>
      </c>
    </row>
    <row r="376" spans="1:37" x14ac:dyDescent="0.3">
      <c r="A376">
        <v>375</v>
      </c>
      <c r="B376">
        <v>379</v>
      </c>
      <c r="C376" t="s">
        <v>37</v>
      </c>
      <c r="G376" t="s">
        <v>50</v>
      </c>
      <c r="H376">
        <v>12302</v>
      </c>
      <c r="I376" t="s">
        <v>51</v>
      </c>
      <c r="J376" t="s">
        <v>64</v>
      </c>
      <c r="K376">
        <v>0</v>
      </c>
      <c r="L376" t="s">
        <v>41</v>
      </c>
      <c r="M376" t="s">
        <v>41</v>
      </c>
      <c r="N376" t="s">
        <v>43</v>
      </c>
      <c r="O376" t="s">
        <v>42</v>
      </c>
      <c r="P376" t="s">
        <v>41</v>
      </c>
      <c r="Q376" t="s">
        <v>43</v>
      </c>
      <c r="R376" t="s">
        <v>43</v>
      </c>
      <c r="S376" t="s">
        <v>43</v>
      </c>
      <c r="T376" t="s">
        <v>42</v>
      </c>
      <c r="U376" t="s">
        <v>56</v>
      </c>
      <c r="V376" t="b">
        <v>0</v>
      </c>
      <c r="W376" t="s">
        <v>65</v>
      </c>
      <c r="X376" t="s">
        <v>41</v>
      </c>
      <c r="Y376" t="s">
        <v>42</v>
      </c>
      <c r="Z376" t="s">
        <v>42</v>
      </c>
      <c r="AA376" t="s">
        <v>41</v>
      </c>
      <c r="AB376" t="s">
        <v>43</v>
      </c>
      <c r="AC376" t="s">
        <v>42</v>
      </c>
      <c r="AD376" t="s">
        <v>46</v>
      </c>
      <c r="AE376" t="s">
        <v>54</v>
      </c>
      <c r="AF376" t="s">
        <v>47</v>
      </c>
      <c r="AG376" t="s">
        <v>47</v>
      </c>
      <c r="AI376">
        <v>0</v>
      </c>
      <c r="AJ376" t="s">
        <v>63</v>
      </c>
      <c r="AK376" t="s">
        <v>49</v>
      </c>
    </row>
    <row r="377" spans="1:37" x14ac:dyDescent="0.3">
      <c r="A377">
        <v>376</v>
      </c>
      <c r="B377">
        <v>380</v>
      </c>
      <c r="C377" t="s">
        <v>37</v>
      </c>
      <c r="G377" t="s">
        <v>83</v>
      </c>
      <c r="H377">
        <v>12302</v>
      </c>
      <c r="I377" t="s">
        <v>39</v>
      </c>
      <c r="J377" t="s">
        <v>40</v>
      </c>
      <c r="K377">
        <v>1</v>
      </c>
      <c r="L377" t="s">
        <v>41</v>
      </c>
      <c r="M377" t="s">
        <v>41</v>
      </c>
      <c r="N377" t="s">
        <v>41</v>
      </c>
      <c r="O377" t="s">
        <v>42</v>
      </c>
      <c r="P377" t="s">
        <v>42</v>
      </c>
      <c r="Q377" t="s">
        <v>42</v>
      </c>
      <c r="R377" t="s">
        <v>42</v>
      </c>
      <c r="S377" t="s">
        <v>42</v>
      </c>
      <c r="T377" t="s">
        <v>42</v>
      </c>
      <c r="U377" t="s">
        <v>52</v>
      </c>
      <c r="V377" t="b">
        <v>0</v>
      </c>
      <c r="W377" t="s">
        <v>65</v>
      </c>
      <c r="X377" t="s">
        <v>41</v>
      </c>
      <c r="Y377" t="s">
        <v>43</v>
      </c>
      <c r="Z377" t="s">
        <v>42</v>
      </c>
      <c r="AA377" t="s">
        <v>41</v>
      </c>
      <c r="AB377" t="s">
        <v>41</v>
      </c>
      <c r="AC377" t="s">
        <v>43</v>
      </c>
      <c r="AD377" t="s">
        <v>46</v>
      </c>
      <c r="AE377" t="s">
        <v>54</v>
      </c>
      <c r="AF377" t="s">
        <v>54</v>
      </c>
      <c r="AG377" t="s">
        <v>54</v>
      </c>
      <c r="AI377">
        <v>0</v>
      </c>
      <c r="AJ377" t="s">
        <v>63</v>
      </c>
      <c r="AK377" t="s">
        <v>49</v>
      </c>
    </row>
    <row r="378" spans="1:37" x14ac:dyDescent="0.3">
      <c r="A378">
        <v>377</v>
      </c>
      <c r="B378">
        <v>381</v>
      </c>
      <c r="C378" t="s">
        <v>37</v>
      </c>
      <c r="G378" t="s">
        <v>61</v>
      </c>
      <c r="H378">
        <v>12307</v>
      </c>
      <c r="I378" t="s">
        <v>39</v>
      </c>
      <c r="J378" t="s">
        <v>64</v>
      </c>
      <c r="K378">
        <v>0</v>
      </c>
      <c r="L378" t="s">
        <v>41</v>
      </c>
      <c r="M378" t="s">
        <v>43</v>
      </c>
      <c r="N378" t="s">
        <v>43</v>
      </c>
      <c r="O378" t="s">
        <v>42</v>
      </c>
      <c r="P378" t="s">
        <v>43</v>
      </c>
      <c r="Q378" t="s">
        <v>43</v>
      </c>
      <c r="R378" t="s">
        <v>43</v>
      </c>
      <c r="S378" t="s">
        <v>43</v>
      </c>
      <c r="T378" t="s">
        <v>42</v>
      </c>
      <c r="U378" t="s">
        <v>56</v>
      </c>
      <c r="V378" t="b">
        <v>0</v>
      </c>
      <c r="W378" t="s">
        <v>43</v>
      </c>
      <c r="X378" t="s">
        <v>41</v>
      </c>
      <c r="Y378" t="s">
        <v>43</v>
      </c>
      <c r="Z378" t="s">
        <v>42</v>
      </c>
      <c r="AA378" t="s">
        <v>41</v>
      </c>
      <c r="AB378" t="s">
        <v>41</v>
      </c>
      <c r="AC378" t="s">
        <v>41</v>
      </c>
      <c r="AD378" t="s">
        <v>53</v>
      </c>
      <c r="AE378" t="s">
        <v>62</v>
      </c>
      <c r="AF378" t="s">
        <v>47</v>
      </c>
      <c r="AG378" t="s">
        <v>62</v>
      </c>
      <c r="AI378">
        <v>0</v>
      </c>
      <c r="AJ378" t="s">
        <v>108</v>
      </c>
      <c r="AK378" t="s">
        <v>49</v>
      </c>
    </row>
    <row r="379" spans="1:37" x14ac:dyDescent="0.3">
      <c r="A379">
        <v>378</v>
      </c>
      <c r="B379">
        <v>382</v>
      </c>
      <c r="C379" t="s">
        <v>37</v>
      </c>
      <c r="G379" t="s">
        <v>50</v>
      </c>
      <c r="H379">
        <v>12309</v>
      </c>
      <c r="I379" t="s">
        <v>51</v>
      </c>
      <c r="J379" t="s">
        <v>64</v>
      </c>
      <c r="K379">
        <v>0</v>
      </c>
      <c r="L379" t="s">
        <v>43</v>
      </c>
      <c r="M379" t="s">
        <v>41</v>
      </c>
      <c r="N379" t="s">
        <v>42</v>
      </c>
      <c r="O379" t="s">
        <v>42</v>
      </c>
      <c r="P379" t="s">
        <v>42</v>
      </c>
      <c r="Q379" t="s">
        <v>42</v>
      </c>
      <c r="R379" t="s">
        <v>42</v>
      </c>
      <c r="S379" t="s">
        <v>43</v>
      </c>
      <c r="T379" t="s">
        <v>42</v>
      </c>
      <c r="U379" t="s">
        <v>44</v>
      </c>
      <c r="V379" t="b">
        <v>0</v>
      </c>
      <c r="W379" t="s">
        <v>65</v>
      </c>
      <c r="X379" t="s">
        <v>41</v>
      </c>
      <c r="Y379" t="s">
        <v>43</v>
      </c>
      <c r="Z379" t="s">
        <v>42</v>
      </c>
      <c r="AA379" t="s">
        <v>41</v>
      </c>
      <c r="AB379" t="s">
        <v>41</v>
      </c>
      <c r="AC379" t="s">
        <v>43</v>
      </c>
      <c r="AD379" t="s">
        <v>46</v>
      </c>
      <c r="AE379" t="s">
        <v>62</v>
      </c>
      <c r="AF379" t="s">
        <v>62</v>
      </c>
      <c r="AG379" t="s">
        <v>62</v>
      </c>
      <c r="AI379">
        <v>0</v>
      </c>
      <c r="AJ379" t="s">
        <v>60</v>
      </c>
      <c r="AK379" t="s">
        <v>49</v>
      </c>
    </row>
    <row r="380" spans="1:37" x14ac:dyDescent="0.3">
      <c r="A380">
        <v>379</v>
      </c>
      <c r="B380">
        <v>383</v>
      </c>
      <c r="C380" t="s">
        <v>37</v>
      </c>
      <c r="G380" t="s">
        <v>50</v>
      </c>
      <c r="H380">
        <v>12304</v>
      </c>
      <c r="I380" t="s">
        <v>39</v>
      </c>
      <c r="J380" t="s">
        <v>64</v>
      </c>
      <c r="K380">
        <v>0</v>
      </c>
      <c r="L380" t="s">
        <v>41</v>
      </c>
      <c r="M380" t="s">
        <v>43</v>
      </c>
      <c r="N380" t="s">
        <v>42</v>
      </c>
      <c r="O380" t="s">
        <v>42</v>
      </c>
      <c r="P380" t="s">
        <v>43</v>
      </c>
      <c r="Q380" t="s">
        <v>42</v>
      </c>
      <c r="R380" t="s">
        <v>42</v>
      </c>
      <c r="S380" t="s">
        <v>43</v>
      </c>
      <c r="T380" t="s">
        <v>43</v>
      </c>
      <c r="U380" t="s">
        <v>195</v>
      </c>
      <c r="V380" t="b">
        <v>0</v>
      </c>
      <c r="W380" t="s">
        <v>65</v>
      </c>
      <c r="X380" t="s">
        <v>41</v>
      </c>
      <c r="Y380" t="s">
        <v>43</v>
      </c>
      <c r="Z380" t="s">
        <v>43</v>
      </c>
      <c r="AA380" t="s">
        <v>41</v>
      </c>
      <c r="AB380" t="s">
        <v>43</v>
      </c>
      <c r="AC380" t="s">
        <v>43</v>
      </c>
      <c r="AD380" t="s">
        <v>59</v>
      </c>
      <c r="AE380" t="s">
        <v>54</v>
      </c>
      <c r="AF380" t="s">
        <v>47</v>
      </c>
      <c r="AG380" t="s">
        <v>54</v>
      </c>
      <c r="AI380">
        <v>0</v>
      </c>
      <c r="AJ380" t="s">
        <v>76</v>
      </c>
      <c r="AK380" t="s">
        <v>49</v>
      </c>
    </row>
    <row r="381" spans="1:37" x14ac:dyDescent="0.3">
      <c r="A381">
        <v>380</v>
      </c>
      <c r="B381">
        <v>384</v>
      </c>
      <c r="C381" t="s">
        <v>37</v>
      </c>
      <c r="G381" t="s">
        <v>85</v>
      </c>
      <c r="H381">
        <v>12302</v>
      </c>
      <c r="I381" t="s">
        <v>51</v>
      </c>
      <c r="J381" t="s">
        <v>40</v>
      </c>
      <c r="K381">
        <v>0</v>
      </c>
      <c r="L381" t="s">
        <v>41</v>
      </c>
      <c r="M381" t="s">
        <v>41</v>
      </c>
      <c r="N381" t="s">
        <v>42</v>
      </c>
      <c r="O381" t="s">
        <v>42</v>
      </c>
      <c r="P381" t="s">
        <v>43</v>
      </c>
      <c r="Q381" t="s">
        <v>43</v>
      </c>
      <c r="R381" t="s">
        <v>41</v>
      </c>
      <c r="S381" t="s">
        <v>41</v>
      </c>
      <c r="T381" t="s">
        <v>41</v>
      </c>
      <c r="U381" t="s">
        <v>52</v>
      </c>
      <c r="V381" t="b">
        <v>0</v>
      </c>
      <c r="W381" t="s">
        <v>65</v>
      </c>
      <c r="X381" t="s">
        <v>43</v>
      </c>
      <c r="Y381" t="s">
        <v>42</v>
      </c>
      <c r="Z381" t="s">
        <v>42</v>
      </c>
      <c r="AA381" t="s">
        <v>43</v>
      </c>
      <c r="AB381" t="s">
        <v>43</v>
      </c>
      <c r="AC381" t="s">
        <v>42</v>
      </c>
      <c r="AD381" t="s">
        <v>46</v>
      </c>
      <c r="AE381" t="s">
        <v>62</v>
      </c>
      <c r="AF381" t="s">
        <v>62</v>
      </c>
      <c r="AG381" t="s">
        <v>62</v>
      </c>
      <c r="AH381" t="s">
        <v>196</v>
      </c>
      <c r="AI381">
        <v>1</v>
      </c>
      <c r="AJ381" t="s">
        <v>63</v>
      </c>
      <c r="AK381" t="s">
        <v>49</v>
      </c>
    </row>
    <row r="382" spans="1:37" x14ac:dyDescent="0.3">
      <c r="A382">
        <v>381</v>
      </c>
      <c r="B382">
        <v>385</v>
      </c>
      <c r="C382" t="s">
        <v>37</v>
      </c>
      <c r="G382" t="s">
        <v>58</v>
      </c>
      <c r="H382">
        <v>12303</v>
      </c>
      <c r="I382" t="s">
        <v>39</v>
      </c>
      <c r="J382" t="s">
        <v>64</v>
      </c>
      <c r="K382">
        <v>0</v>
      </c>
      <c r="L382" t="s">
        <v>41</v>
      </c>
      <c r="M382" t="s">
        <v>43</v>
      </c>
      <c r="N382" t="s">
        <v>42</v>
      </c>
      <c r="O382" t="s">
        <v>42</v>
      </c>
      <c r="P382" t="s">
        <v>42</v>
      </c>
      <c r="Q382" t="s">
        <v>42</v>
      </c>
      <c r="R382" t="s">
        <v>43</v>
      </c>
      <c r="S382" t="s">
        <v>43</v>
      </c>
      <c r="T382" t="s">
        <v>41</v>
      </c>
      <c r="U382" t="s">
        <v>56</v>
      </c>
      <c r="V382" t="b">
        <v>0</v>
      </c>
      <c r="W382" t="s">
        <v>45</v>
      </c>
      <c r="X382" t="s">
        <v>41</v>
      </c>
      <c r="Y382" t="s">
        <v>43</v>
      </c>
      <c r="Z382" t="s">
        <v>42</v>
      </c>
      <c r="AA382" t="s">
        <v>41</v>
      </c>
      <c r="AB382" t="s">
        <v>41</v>
      </c>
      <c r="AC382" t="s">
        <v>43</v>
      </c>
      <c r="AD382" t="s">
        <v>46</v>
      </c>
      <c r="AE382" t="s">
        <v>54</v>
      </c>
      <c r="AF382" t="s">
        <v>47</v>
      </c>
      <c r="AG382" t="s">
        <v>47</v>
      </c>
      <c r="AI382">
        <v>0</v>
      </c>
      <c r="AJ382" t="s">
        <v>70</v>
      </c>
      <c r="AK382" t="s">
        <v>49</v>
      </c>
    </row>
    <row r="383" spans="1:37" x14ac:dyDescent="0.3">
      <c r="A383">
        <v>382</v>
      </c>
      <c r="B383">
        <v>386</v>
      </c>
      <c r="C383" t="s">
        <v>37</v>
      </c>
      <c r="G383" t="s">
        <v>61</v>
      </c>
      <c r="H383">
        <v>12306</v>
      </c>
      <c r="I383" t="s">
        <v>51</v>
      </c>
      <c r="J383" t="s">
        <v>71</v>
      </c>
      <c r="K383">
        <v>0</v>
      </c>
      <c r="L383" t="s">
        <v>41</v>
      </c>
      <c r="M383" t="s">
        <v>43</v>
      </c>
      <c r="N383" t="s">
        <v>43</v>
      </c>
      <c r="O383" t="s">
        <v>42</v>
      </c>
      <c r="P383" t="s">
        <v>42</v>
      </c>
      <c r="Q383" t="s">
        <v>42</v>
      </c>
      <c r="R383" t="s">
        <v>42</v>
      </c>
      <c r="S383" t="s">
        <v>42</v>
      </c>
      <c r="T383" t="s">
        <v>42</v>
      </c>
      <c r="U383" t="s">
        <v>72</v>
      </c>
      <c r="V383" t="b">
        <v>0</v>
      </c>
      <c r="W383" t="s">
        <v>65</v>
      </c>
      <c r="X383" t="s">
        <v>41</v>
      </c>
      <c r="Y383" t="s">
        <v>42</v>
      </c>
      <c r="Z383" t="s">
        <v>43</v>
      </c>
      <c r="AA383" t="s">
        <v>43</v>
      </c>
      <c r="AB383" t="s">
        <v>41</v>
      </c>
      <c r="AC383" t="s">
        <v>42</v>
      </c>
      <c r="AD383" t="s">
        <v>53</v>
      </c>
      <c r="AE383" t="s">
        <v>47</v>
      </c>
      <c r="AF383" t="s">
        <v>47</v>
      </c>
      <c r="AG383" t="s">
        <v>47</v>
      </c>
      <c r="AI383">
        <v>0</v>
      </c>
      <c r="AJ383" t="s">
        <v>82</v>
      </c>
      <c r="AK383" t="s">
        <v>49</v>
      </c>
    </row>
    <row r="384" spans="1:37" x14ac:dyDescent="0.3">
      <c r="A384">
        <v>383</v>
      </c>
      <c r="B384">
        <v>387</v>
      </c>
      <c r="C384" t="s">
        <v>37</v>
      </c>
      <c r="G384" t="s">
        <v>85</v>
      </c>
      <c r="H384">
        <v>12302</v>
      </c>
      <c r="I384" t="s">
        <v>51</v>
      </c>
      <c r="J384" t="s">
        <v>40</v>
      </c>
      <c r="K384">
        <v>0</v>
      </c>
      <c r="L384" t="s">
        <v>41</v>
      </c>
      <c r="M384" t="s">
        <v>43</v>
      </c>
      <c r="N384" t="s">
        <v>43</v>
      </c>
      <c r="O384" t="s">
        <v>42</v>
      </c>
      <c r="P384" t="s">
        <v>41</v>
      </c>
      <c r="Q384" t="s">
        <v>42</v>
      </c>
      <c r="R384" t="s">
        <v>42</v>
      </c>
      <c r="S384" t="s">
        <v>43</v>
      </c>
      <c r="T384" t="s">
        <v>42</v>
      </c>
      <c r="U384" t="s">
        <v>56</v>
      </c>
      <c r="V384" t="b">
        <v>0</v>
      </c>
      <c r="W384" t="s">
        <v>65</v>
      </c>
      <c r="X384" t="s">
        <v>43</v>
      </c>
      <c r="Y384" t="s">
        <v>43</v>
      </c>
      <c r="Z384" t="s">
        <v>41</v>
      </c>
      <c r="AA384" t="s">
        <v>41</v>
      </c>
      <c r="AB384" t="s">
        <v>43</v>
      </c>
      <c r="AC384" t="s">
        <v>43</v>
      </c>
      <c r="AD384" t="s">
        <v>120</v>
      </c>
      <c r="AE384" t="s">
        <v>62</v>
      </c>
      <c r="AF384" t="s">
        <v>62</v>
      </c>
      <c r="AG384" t="s">
        <v>62</v>
      </c>
      <c r="AH384" t="s">
        <v>197</v>
      </c>
      <c r="AI384">
        <v>1</v>
      </c>
      <c r="AJ384" t="s">
        <v>63</v>
      </c>
      <c r="AK384" t="s">
        <v>49</v>
      </c>
    </row>
    <row r="385" spans="1:37" x14ac:dyDescent="0.3">
      <c r="A385">
        <v>384</v>
      </c>
      <c r="B385">
        <v>388</v>
      </c>
      <c r="C385" t="s">
        <v>37</v>
      </c>
      <c r="G385" t="s">
        <v>58</v>
      </c>
      <c r="H385">
        <v>12305</v>
      </c>
      <c r="I385" t="s">
        <v>39</v>
      </c>
      <c r="J385" t="s">
        <v>64</v>
      </c>
      <c r="K385">
        <v>0</v>
      </c>
      <c r="L385" t="s">
        <v>43</v>
      </c>
      <c r="M385" t="s">
        <v>41</v>
      </c>
      <c r="N385" t="s">
        <v>43</v>
      </c>
      <c r="O385" t="s">
        <v>41</v>
      </c>
      <c r="P385" t="s">
        <v>41</v>
      </c>
      <c r="Q385" t="s">
        <v>43</v>
      </c>
      <c r="R385" t="s">
        <v>42</v>
      </c>
      <c r="S385" t="s">
        <v>42</v>
      </c>
      <c r="T385" t="s">
        <v>42</v>
      </c>
      <c r="U385" t="s">
        <v>44</v>
      </c>
      <c r="V385" t="b">
        <v>0</v>
      </c>
      <c r="W385" t="s">
        <v>45</v>
      </c>
      <c r="X385" t="s">
        <v>41</v>
      </c>
      <c r="Y385" t="s">
        <v>43</v>
      </c>
      <c r="Z385" t="s">
        <v>43</v>
      </c>
      <c r="AA385" t="s">
        <v>41</v>
      </c>
      <c r="AB385" t="s">
        <v>43</v>
      </c>
      <c r="AC385" t="s">
        <v>43</v>
      </c>
      <c r="AD385" t="s">
        <v>59</v>
      </c>
      <c r="AE385" t="s">
        <v>62</v>
      </c>
      <c r="AF385" t="s">
        <v>62</v>
      </c>
      <c r="AG385" t="s">
        <v>79</v>
      </c>
      <c r="AH385" t="s">
        <v>198</v>
      </c>
      <c r="AI385">
        <v>1</v>
      </c>
      <c r="AJ385" t="s">
        <v>48</v>
      </c>
      <c r="AK385" t="s">
        <v>49</v>
      </c>
    </row>
    <row r="386" spans="1:37" x14ac:dyDescent="0.3">
      <c r="A386">
        <v>385</v>
      </c>
      <c r="B386">
        <v>389</v>
      </c>
      <c r="C386" t="s">
        <v>37</v>
      </c>
      <c r="G386" t="s">
        <v>58</v>
      </c>
      <c r="H386">
        <v>12302</v>
      </c>
      <c r="I386" t="s">
        <v>51</v>
      </c>
      <c r="J386" t="s">
        <v>64</v>
      </c>
      <c r="K386">
        <v>0</v>
      </c>
      <c r="L386" t="s">
        <v>43</v>
      </c>
      <c r="M386" t="s">
        <v>41</v>
      </c>
      <c r="N386" t="s">
        <v>43</v>
      </c>
      <c r="O386" t="s">
        <v>42</v>
      </c>
      <c r="P386" t="s">
        <v>42</v>
      </c>
      <c r="Q386" t="s">
        <v>42</v>
      </c>
      <c r="R386" t="s">
        <v>43</v>
      </c>
      <c r="S386" t="s">
        <v>43</v>
      </c>
      <c r="T386" t="s">
        <v>43</v>
      </c>
      <c r="U386" t="s">
        <v>44</v>
      </c>
      <c r="V386" t="b">
        <v>0</v>
      </c>
      <c r="W386" t="s">
        <v>45</v>
      </c>
      <c r="X386" t="s">
        <v>41</v>
      </c>
      <c r="Y386" t="s">
        <v>41</v>
      </c>
      <c r="Z386" t="s">
        <v>41</v>
      </c>
      <c r="AA386" t="s">
        <v>41</v>
      </c>
      <c r="AB386" t="s">
        <v>41</v>
      </c>
      <c r="AC386" t="s">
        <v>41</v>
      </c>
      <c r="AD386" t="s">
        <v>46</v>
      </c>
      <c r="AE386" t="s">
        <v>47</v>
      </c>
      <c r="AF386" t="s">
        <v>47</v>
      </c>
      <c r="AG386" t="s">
        <v>47</v>
      </c>
      <c r="AI386">
        <v>0</v>
      </c>
      <c r="AJ386" t="s">
        <v>63</v>
      </c>
      <c r="AK386" t="s">
        <v>49</v>
      </c>
    </row>
    <row r="387" spans="1:37" x14ac:dyDescent="0.3">
      <c r="A387">
        <v>386</v>
      </c>
      <c r="B387">
        <v>390</v>
      </c>
      <c r="C387" t="s">
        <v>37</v>
      </c>
      <c r="G387" t="s">
        <v>61</v>
      </c>
      <c r="H387">
        <v>12302</v>
      </c>
      <c r="I387" t="s">
        <v>51</v>
      </c>
      <c r="J387" t="s">
        <v>40</v>
      </c>
      <c r="K387">
        <v>0</v>
      </c>
      <c r="L387" t="s">
        <v>43</v>
      </c>
      <c r="M387" t="s">
        <v>41</v>
      </c>
      <c r="N387" t="s">
        <v>42</v>
      </c>
      <c r="O387" t="s">
        <v>42</v>
      </c>
      <c r="P387" t="s">
        <v>42</v>
      </c>
      <c r="Q387" t="s">
        <v>42</v>
      </c>
      <c r="R387" t="s">
        <v>42</v>
      </c>
      <c r="S387" t="s">
        <v>43</v>
      </c>
      <c r="T387" t="s">
        <v>42</v>
      </c>
      <c r="U387" t="s">
        <v>52</v>
      </c>
      <c r="V387" t="b">
        <v>0</v>
      </c>
      <c r="W387" t="s">
        <v>45</v>
      </c>
      <c r="X387" t="s">
        <v>43</v>
      </c>
      <c r="Y387" t="s">
        <v>41</v>
      </c>
      <c r="Z387" t="s">
        <v>43</v>
      </c>
      <c r="AA387" t="s">
        <v>41</v>
      </c>
      <c r="AB387" t="s">
        <v>41</v>
      </c>
      <c r="AC387" t="s">
        <v>41</v>
      </c>
      <c r="AD387" t="s">
        <v>53</v>
      </c>
      <c r="AE387" t="s">
        <v>79</v>
      </c>
      <c r="AF387" t="s">
        <v>62</v>
      </c>
      <c r="AG387" t="s">
        <v>62</v>
      </c>
      <c r="AI387">
        <v>0</v>
      </c>
      <c r="AJ387" t="s">
        <v>63</v>
      </c>
      <c r="AK387" t="s">
        <v>49</v>
      </c>
    </row>
    <row r="388" spans="1:37" x14ac:dyDescent="0.3">
      <c r="A388">
        <v>387</v>
      </c>
      <c r="B388">
        <v>391</v>
      </c>
      <c r="C388" t="s">
        <v>37</v>
      </c>
      <c r="G388" t="s">
        <v>61</v>
      </c>
      <c r="H388">
        <v>12306</v>
      </c>
      <c r="I388" t="s">
        <v>39</v>
      </c>
      <c r="J388" t="s">
        <v>64</v>
      </c>
      <c r="K388">
        <v>0</v>
      </c>
      <c r="L388" t="s">
        <v>43</v>
      </c>
      <c r="M388" t="s">
        <v>42</v>
      </c>
      <c r="N388" t="s">
        <v>42</v>
      </c>
      <c r="O388" t="s">
        <v>42</v>
      </c>
      <c r="P388" t="s">
        <v>42</v>
      </c>
      <c r="Q388" t="s">
        <v>42</v>
      </c>
      <c r="R388" t="s">
        <v>42</v>
      </c>
      <c r="S388" t="s">
        <v>43</v>
      </c>
      <c r="T388" t="s">
        <v>42</v>
      </c>
      <c r="U388" t="s">
        <v>44</v>
      </c>
      <c r="V388" t="b">
        <v>0</v>
      </c>
      <c r="W388" t="s">
        <v>45</v>
      </c>
      <c r="X388" t="s">
        <v>43</v>
      </c>
      <c r="Y388" t="s">
        <v>43</v>
      </c>
      <c r="Z388" t="s">
        <v>43</v>
      </c>
      <c r="AA388" t="s">
        <v>43</v>
      </c>
      <c r="AB388" t="s">
        <v>43</v>
      </c>
      <c r="AC388" t="s">
        <v>43</v>
      </c>
      <c r="AD388" t="s">
        <v>77</v>
      </c>
      <c r="AE388" t="s">
        <v>62</v>
      </c>
      <c r="AF388" t="s">
        <v>62</v>
      </c>
      <c r="AG388" t="s">
        <v>62</v>
      </c>
      <c r="AI388">
        <v>0</v>
      </c>
      <c r="AJ388" t="s">
        <v>82</v>
      </c>
      <c r="AK388" t="s">
        <v>66</v>
      </c>
    </row>
    <row r="389" spans="1:37" x14ac:dyDescent="0.3">
      <c r="A389">
        <v>388</v>
      </c>
      <c r="B389">
        <v>392</v>
      </c>
      <c r="C389" t="s">
        <v>37</v>
      </c>
      <c r="G389" t="s">
        <v>58</v>
      </c>
      <c r="H389">
        <v>12137</v>
      </c>
      <c r="I389" t="s">
        <v>51</v>
      </c>
      <c r="J389" t="s">
        <v>71</v>
      </c>
      <c r="K389">
        <v>0</v>
      </c>
      <c r="L389" t="s">
        <v>41</v>
      </c>
      <c r="M389" t="s">
        <v>41</v>
      </c>
      <c r="N389" t="s">
        <v>43</v>
      </c>
      <c r="O389" t="s">
        <v>42</v>
      </c>
      <c r="P389" t="s">
        <v>42</v>
      </c>
      <c r="Q389" t="s">
        <v>42</v>
      </c>
      <c r="R389" t="s">
        <v>42</v>
      </c>
      <c r="S389" t="s">
        <v>43</v>
      </c>
      <c r="T389" t="s">
        <v>43</v>
      </c>
      <c r="U389" t="s">
        <v>101</v>
      </c>
      <c r="V389" t="b">
        <v>0</v>
      </c>
      <c r="W389" t="s">
        <v>43</v>
      </c>
      <c r="X389" t="s">
        <v>41</v>
      </c>
      <c r="Y389" t="s">
        <v>43</v>
      </c>
      <c r="Z389" t="s">
        <v>43</v>
      </c>
      <c r="AA389" t="s">
        <v>41</v>
      </c>
      <c r="AB389" t="s">
        <v>41</v>
      </c>
      <c r="AC389" t="s">
        <v>41</v>
      </c>
      <c r="AD389" t="s">
        <v>53</v>
      </c>
      <c r="AE389" t="s">
        <v>62</v>
      </c>
      <c r="AF389" t="s">
        <v>62</v>
      </c>
      <c r="AG389" t="s">
        <v>62</v>
      </c>
      <c r="AI389">
        <v>0</v>
      </c>
      <c r="AJ389" t="s">
        <v>199</v>
      </c>
      <c r="AK389" t="s">
        <v>49</v>
      </c>
    </row>
    <row r="390" spans="1:37" x14ac:dyDescent="0.3">
      <c r="A390">
        <v>389</v>
      </c>
      <c r="B390">
        <v>393</v>
      </c>
      <c r="C390" t="s">
        <v>37</v>
      </c>
      <c r="G390" t="s">
        <v>58</v>
      </c>
      <c r="H390">
        <v>12302</v>
      </c>
      <c r="I390" t="s">
        <v>39</v>
      </c>
      <c r="J390" t="s">
        <v>40</v>
      </c>
      <c r="K390">
        <v>0</v>
      </c>
      <c r="L390" t="s">
        <v>43</v>
      </c>
      <c r="M390" t="s">
        <v>43</v>
      </c>
      <c r="N390" t="s">
        <v>42</v>
      </c>
      <c r="O390" t="s">
        <v>43</v>
      </c>
      <c r="P390" t="s">
        <v>42</v>
      </c>
      <c r="Q390" t="s">
        <v>42</v>
      </c>
      <c r="R390" t="s">
        <v>42</v>
      </c>
      <c r="S390" t="s">
        <v>43</v>
      </c>
      <c r="T390" t="s">
        <v>42</v>
      </c>
      <c r="U390" t="s">
        <v>101</v>
      </c>
      <c r="V390" t="b">
        <v>0</v>
      </c>
      <c r="W390" t="s">
        <v>65</v>
      </c>
      <c r="X390" t="s">
        <v>41</v>
      </c>
      <c r="Y390" t="s">
        <v>43</v>
      </c>
      <c r="Z390" t="s">
        <v>42</v>
      </c>
      <c r="AA390" t="s">
        <v>41</v>
      </c>
      <c r="AB390" t="s">
        <v>41</v>
      </c>
      <c r="AC390" t="s">
        <v>43</v>
      </c>
      <c r="AD390" t="s">
        <v>77</v>
      </c>
      <c r="AE390" t="s">
        <v>62</v>
      </c>
      <c r="AF390" t="s">
        <v>62</v>
      </c>
      <c r="AG390" t="s">
        <v>62</v>
      </c>
      <c r="AI390">
        <v>0</v>
      </c>
      <c r="AJ390" t="s">
        <v>63</v>
      </c>
      <c r="AK390" t="s">
        <v>49</v>
      </c>
    </row>
    <row r="391" spans="1:37" x14ac:dyDescent="0.3">
      <c r="A391">
        <v>390</v>
      </c>
      <c r="B391">
        <v>394</v>
      </c>
      <c r="C391" t="s">
        <v>37</v>
      </c>
      <c r="G391" t="s">
        <v>85</v>
      </c>
      <c r="H391">
        <v>12306</v>
      </c>
      <c r="I391" t="s">
        <v>39</v>
      </c>
      <c r="J391" t="s">
        <v>40</v>
      </c>
      <c r="K391">
        <v>0</v>
      </c>
      <c r="L391" t="s">
        <v>41</v>
      </c>
      <c r="M391" t="s">
        <v>43</v>
      </c>
      <c r="N391" t="s">
        <v>42</v>
      </c>
      <c r="O391" t="s">
        <v>42</v>
      </c>
      <c r="P391" t="s">
        <v>42</v>
      </c>
      <c r="Q391" t="s">
        <v>42</v>
      </c>
      <c r="R391" t="s">
        <v>42</v>
      </c>
      <c r="S391" t="s">
        <v>42</v>
      </c>
      <c r="T391" t="s">
        <v>42</v>
      </c>
      <c r="U391" t="s">
        <v>52</v>
      </c>
      <c r="V391" t="b">
        <v>0</v>
      </c>
      <c r="W391" t="s">
        <v>65</v>
      </c>
      <c r="X391" t="s">
        <v>43</v>
      </c>
      <c r="Y391" t="s">
        <v>41</v>
      </c>
      <c r="Z391" t="s">
        <v>41</v>
      </c>
      <c r="AA391" t="s">
        <v>43</v>
      </c>
      <c r="AB391" t="s">
        <v>41</v>
      </c>
      <c r="AC391" t="s">
        <v>41</v>
      </c>
      <c r="AD391" t="s">
        <v>53</v>
      </c>
      <c r="AE391" t="s">
        <v>79</v>
      </c>
      <c r="AF391" t="s">
        <v>79</v>
      </c>
      <c r="AG391" t="s">
        <v>62</v>
      </c>
      <c r="AI391">
        <v>0</v>
      </c>
      <c r="AJ391" t="s">
        <v>82</v>
      </c>
      <c r="AK391" t="s">
        <v>49</v>
      </c>
    </row>
    <row r="392" spans="1:37" x14ac:dyDescent="0.3">
      <c r="A392">
        <v>391</v>
      </c>
      <c r="B392">
        <v>395</v>
      </c>
      <c r="C392" t="s">
        <v>37</v>
      </c>
      <c r="G392" t="s">
        <v>61</v>
      </c>
      <c r="H392">
        <v>12148</v>
      </c>
      <c r="I392" t="s">
        <v>39</v>
      </c>
      <c r="J392" t="s">
        <v>64</v>
      </c>
      <c r="K392">
        <v>0</v>
      </c>
      <c r="L392" t="s">
        <v>43</v>
      </c>
      <c r="M392" t="s">
        <v>43</v>
      </c>
      <c r="N392" t="s">
        <v>42</v>
      </c>
      <c r="O392" t="s">
        <v>42</v>
      </c>
      <c r="P392" t="s">
        <v>42</v>
      </c>
      <c r="Q392" t="s">
        <v>43</v>
      </c>
      <c r="R392" t="s">
        <v>42</v>
      </c>
      <c r="S392" t="s">
        <v>42</v>
      </c>
      <c r="T392" t="s">
        <v>42</v>
      </c>
      <c r="U392" t="s">
        <v>44</v>
      </c>
      <c r="V392" t="b">
        <v>0</v>
      </c>
      <c r="W392" t="s">
        <v>65</v>
      </c>
      <c r="X392" t="s">
        <v>41</v>
      </c>
      <c r="Y392" t="s">
        <v>43</v>
      </c>
      <c r="Z392" t="s">
        <v>43</v>
      </c>
      <c r="AA392" t="s">
        <v>42</v>
      </c>
      <c r="AB392" t="s">
        <v>43</v>
      </c>
      <c r="AC392" t="s">
        <v>43</v>
      </c>
      <c r="AD392" t="s">
        <v>53</v>
      </c>
      <c r="AE392" t="s">
        <v>62</v>
      </c>
      <c r="AF392" t="s">
        <v>62</v>
      </c>
      <c r="AG392" t="s">
        <v>62</v>
      </c>
      <c r="AI392">
        <v>0</v>
      </c>
      <c r="AJ392" t="s">
        <v>60</v>
      </c>
      <c r="AK392" t="s">
        <v>49</v>
      </c>
    </row>
    <row r="393" spans="1:37" x14ac:dyDescent="0.3">
      <c r="A393">
        <v>392</v>
      </c>
      <c r="B393">
        <v>396</v>
      </c>
      <c r="C393" t="s">
        <v>37</v>
      </c>
      <c r="G393" t="s">
        <v>61</v>
      </c>
      <c r="H393">
        <v>12302</v>
      </c>
      <c r="I393" t="s">
        <v>51</v>
      </c>
      <c r="J393" t="s">
        <v>64</v>
      </c>
      <c r="K393">
        <v>1</v>
      </c>
      <c r="L393" t="s">
        <v>41</v>
      </c>
      <c r="M393" t="s">
        <v>43</v>
      </c>
      <c r="N393" t="s">
        <v>42</v>
      </c>
      <c r="O393" t="s">
        <v>42</v>
      </c>
      <c r="P393" t="s">
        <v>41</v>
      </c>
      <c r="Q393" t="s">
        <v>42</v>
      </c>
      <c r="R393" t="s">
        <v>43</v>
      </c>
      <c r="S393" t="s">
        <v>42</v>
      </c>
      <c r="T393" t="s">
        <v>43</v>
      </c>
      <c r="U393" t="s">
        <v>44</v>
      </c>
      <c r="V393" t="b">
        <v>1</v>
      </c>
      <c r="W393" t="s">
        <v>65</v>
      </c>
      <c r="X393" t="s">
        <v>41</v>
      </c>
      <c r="Y393" t="s">
        <v>43</v>
      </c>
      <c r="Z393" t="s">
        <v>42</v>
      </c>
      <c r="AA393" t="s">
        <v>41</v>
      </c>
      <c r="AB393" t="s">
        <v>43</v>
      </c>
      <c r="AC393" t="s">
        <v>43</v>
      </c>
      <c r="AD393" t="s">
        <v>59</v>
      </c>
      <c r="AE393" t="s">
        <v>54</v>
      </c>
      <c r="AF393" t="s">
        <v>47</v>
      </c>
      <c r="AG393" t="s">
        <v>54</v>
      </c>
      <c r="AI393">
        <v>0</v>
      </c>
      <c r="AJ393" t="s">
        <v>63</v>
      </c>
      <c r="AK393" t="s">
        <v>49</v>
      </c>
    </row>
    <row r="394" spans="1:37" x14ac:dyDescent="0.3">
      <c r="A394">
        <v>393</v>
      </c>
      <c r="B394">
        <v>397</v>
      </c>
      <c r="C394" t="s">
        <v>37</v>
      </c>
      <c r="G394" t="s">
        <v>50</v>
      </c>
      <c r="H394">
        <v>12141</v>
      </c>
      <c r="I394" t="s">
        <v>39</v>
      </c>
      <c r="J394" t="s">
        <v>64</v>
      </c>
      <c r="K394">
        <v>0</v>
      </c>
      <c r="L394" t="s">
        <v>41</v>
      </c>
      <c r="M394" t="s">
        <v>41</v>
      </c>
      <c r="N394" t="s">
        <v>42</v>
      </c>
      <c r="O394" t="s">
        <v>42</v>
      </c>
      <c r="P394" t="s">
        <v>41</v>
      </c>
      <c r="Q394" t="s">
        <v>42</v>
      </c>
      <c r="R394" t="s">
        <v>42</v>
      </c>
      <c r="S394" t="s">
        <v>42</v>
      </c>
      <c r="T394" t="s">
        <v>42</v>
      </c>
      <c r="U394" t="s">
        <v>44</v>
      </c>
      <c r="V394" t="b">
        <v>0</v>
      </c>
      <c r="W394" t="s">
        <v>45</v>
      </c>
      <c r="X394" t="s">
        <v>41</v>
      </c>
      <c r="Y394" t="s">
        <v>41</v>
      </c>
      <c r="Z394" t="s">
        <v>41</v>
      </c>
      <c r="AA394" t="s">
        <v>41</v>
      </c>
      <c r="AB394" t="s">
        <v>41</v>
      </c>
      <c r="AC394" t="s">
        <v>41</v>
      </c>
      <c r="AD394" t="s">
        <v>46</v>
      </c>
      <c r="AE394" t="s">
        <v>47</v>
      </c>
      <c r="AF394" t="s">
        <v>47</v>
      </c>
      <c r="AG394" t="s">
        <v>54</v>
      </c>
      <c r="AI394">
        <v>0</v>
      </c>
      <c r="AJ394" t="s">
        <v>124</v>
      </c>
      <c r="AK394" t="s">
        <v>49</v>
      </c>
    </row>
    <row r="395" spans="1:37" x14ac:dyDescent="0.3">
      <c r="A395">
        <v>394</v>
      </c>
      <c r="B395">
        <v>398</v>
      </c>
      <c r="C395" t="s">
        <v>37</v>
      </c>
      <c r="G395" t="s">
        <v>83</v>
      </c>
      <c r="H395">
        <v>12056</v>
      </c>
      <c r="I395" t="s">
        <v>200</v>
      </c>
      <c r="J395" t="s">
        <v>64</v>
      </c>
      <c r="K395">
        <v>0</v>
      </c>
      <c r="L395" t="s">
        <v>41</v>
      </c>
      <c r="M395" t="s">
        <v>43</v>
      </c>
      <c r="N395" t="s">
        <v>43</v>
      </c>
      <c r="O395" t="s">
        <v>42</v>
      </c>
      <c r="P395" t="s">
        <v>42</v>
      </c>
      <c r="Q395" t="s">
        <v>42</v>
      </c>
      <c r="R395" t="s">
        <v>43</v>
      </c>
      <c r="S395" t="s">
        <v>43</v>
      </c>
      <c r="T395" t="s">
        <v>43</v>
      </c>
      <c r="U395" t="s">
        <v>44</v>
      </c>
      <c r="V395" t="b">
        <v>0</v>
      </c>
      <c r="W395" t="s">
        <v>43</v>
      </c>
      <c r="X395" t="s">
        <v>43</v>
      </c>
      <c r="Y395" t="s">
        <v>42</v>
      </c>
      <c r="Z395" t="s">
        <v>43</v>
      </c>
      <c r="AA395" t="s">
        <v>43</v>
      </c>
      <c r="AB395" t="s">
        <v>43</v>
      </c>
      <c r="AC395" t="s">
        <v>43</v>
      </c>
      <c r="AD395" t="s">
        <v>46</v>
      </c>
      <c r="AE395" t="s">
        <v>47</v>
      </c>
      <c r="AF395" t="s">
        <v>47</v>
      </c>
      <c r="AG395" t="s">
        <v>62</v>
      </c>
      <c r="AH395" t="s">
        <v>201</v>
      </c>
      <c r="AI395">
        <v>1</v>
      </c>
      <c r="AJ395" t="s">
        <v>102</v>
      </c>
      <c r="AK395" t="s">
        <v>49</v>
      </c>
    </row>
    <row r="396" spans="1:37" x14ac:dyDescent="0.3">
      <c r="A396">
        <v>395</v>
      </c>
      <c r="B396">
        <v>399</v>
      </c>
      <c r="C396" t="s">
        <v>37</v>
      </c>
      <c r="G396" t="s">
        <v>38</v>
      </c>
      <c r="H396">
        <v>12305</v>
      </c>
      <c r="I396" t="s">
        <v>121</v>
      </c>
      <c r="J396" t="s">
        <v>40</v>
      </c>
      <c r="K396">
        <v>0</v>
      </c>
      <c r="L396" t="s">
        <v>41</v>
      </c>
      <c r="M396" t="s">
        <v>43</v>
      </c>
      <c r="N396" t="s">
        <v>42</v>
      </c>
      <c r="O396" t="s">
        <v>42</v>
      </c>
      <c r="P396" t="s">
        <v>41</v>
      </c>
      <c r="Q396" t="s">
        <v>43</v>
      </c>
      <c r="R396" t="s">
        <v>41</v>
      </c>
      <c r="S396" t="s">
        <v>43</v>
      </c>
      <c r="T396" t="s">
        <v>43</v>
      </c>
      <c r="U396" t="s">
        <v>72</v>
      </c>
      <c r="V396" t="b">
        <v>0</v>
      </c>
      <c r="W396" t="s">
        <v>73</v>
      </c>
      <c r="X396" t="s">
        <v>41</v>
      </c>
      <c r="Y396" t="s">
        <v>42</v>
      </c>
      <c r="Z396" t="s">
        <v>43</v>
      </c>
      <c r="AA396" t="s">
        <v>43</v>
      </c>
      <c r="AB396" t="s">
        <v>43</v>
      </c>
      <c r="AC396" t="s">
        <v>43</v>
      </c>
      <c r="AD396" t="s">
        <v>77</v>
      </c>
      <c r="AE396" t="s">
        <v>79</v>
      </c>
      <c r="AF396" t="s">
        <v>79</v>
      </c>
      <c r="AG396" t="s">
        <v>74</v>
      </c>
      <c r="AI396">
        <v>0</v>
      </c>
      <c r="AJ396" t="s">
        <v>48</v>
      </c>
      <c r="AK396" t="s">
        <v>66</v>
      </c>
    </row>
    <row r="397" spans="1:37" x14ac:dyDescent="0.3">
      <c r="A397">
        <v>396</v>
      </c>
      <c r="B397">
        <v>400</v>
      </c>
      <c r="C397" t="s">
        <v>37</v>
      </c>
      <c r="G397" t="s">
        <v>58</v>
      </c>
      <c r="H397">
        <v>12302</v>
      </c>
      <c r="I397" t="s">
        <v>39</v>
      </c>
      <c r="J397" t="s">
        <v>40</v>
      </c>
      <c r="K397">
        <v>1</v>
      </c>
      <c r="L397" t="s">
        <v>41</v>
      </c>
      <c r="M397" t="s">
        <v>42</v>
      </c>
      <c r="N397" t="s">
        <v>42</v>
      </c>
      <c r="O397" t="s">
        <v>43</v>
      </c>
      <c r="P397" t="s">
        <v>43</v>
      </c>
      <c r="Q397" t="s">
        <v>43</v>
      </c>
      <c r="R397" t="s">
        <v>42</v>
      </c>
      <c r="S397" t="s">
        <v>43</v>
      </c>
      <c r="T397" t="s">
        <v>42</v>
      </c>
      <c r="U397" t="s">
        <v>52</v>
      </c>
      <c r="V397" t="b">
        <v>0</v>
      </c>
      <c r="W397" t="s">
        <v>43</v>
      </c>
      <c r="X397" t="s">
        <v>41</v>
      </c>
      <c r="Y397" t="s">
        <v>42</v>
      </c>
      <c r="Z397" t="s">
        <v>43</v>
      </c>
      <c r="AA397" t="s">
        <v>41</v>
      </c>
      <c r="AB397" t="s">
        <v>41</v>
      </c>
      <c r="AC397" t="s">
        <v>43</v>
      </c>
      <c r="AD397" t="s">
        <v>46</v>
      </c>
      <c r="AE397" t="s">
        <v>47</v>
      </c>
      <c r="AF397" t="s">
        <v>54</v>
      </c>
      <c r="AG397" t="s">
        <v>47</v>
      </c>
      <c r="AI397">
        <v>0</v>
      </c>
      <c r="AJ397" t="s">
        <v>63</v>
      </c>
      <c r="AK397" t="s">
        <v>49</v>
      </c>
    </row>
    <row r="398" spans="1:37" x14ac:dyDescent="0.3">
      <c r="A398">
        <v>397</v>
      </c>
      <c r="B398">
        <v>401</v>
      </c>
      <c r="C398" t="s">
        <v>37</v>
      </c>
      <c r="G398" t="s">
        <v>67</v>
      </c>
      <c r="H398">
        <v>12305</v>
      </c>
      <c r="I398" t="s">
        <v>39</v>
      </c>
      <c r="J398" t="s">
        <v>40</v>
      </c>
      <c r="K398">
        <v>1</v>
      </c>
      <c r="L398" t="s">
        <v>41</v>
      </c>
      <c r="M398" t="s">
        <v>41</v>
      </c>
      <c r="N398" t="s">
        <v>42</v>
      </c>
      <c r="O398" t="s">
        <v>43</v>
      </c>
      <c r="P398" t="s">
        <v>43</v>
      </c>
      <c r="Q398" t="s">
        <v>43</v>
      </c>
      <c r="R398" t="s">
        <v>41</v>
      </c>
      <c r="S398" t="s">
        <v>41</v>
      </c>
      <c r="T398" t="s">
        <v>43</v>
      </c>
      <c r="U398" t="s">
        <v>44</v>
      </c>
      <c r="V398" t="b">
        <v>1</v>
      </c>
      <c r="W398" t="s">
        <v>45</v>
      </c>
      <c r="X398" t="s">
        <v>41</v>
      </c>
      <c r="Y398" t="s">
        <v>43</v>
      </c>
      <c r="Z398" t="s">
        <v>43</v>
      </c>
      <c r="AA398" t="s">
        <v>41</v>
      </c>
      <c r="AB398" t="s">
        <v>43</v>
      </c>
      <c r="AC398" t="s">
        <v>43</v>
      </c>
      <c r="AD398" t="s">
        <v>46</v>
      </c>
      <c r="AE398" t="s">
        <v>62</v>
      </c>
      <c r="AF398" t="s">
        <v>47</v>
      </c>
      <c r="AG398" t="s">
        <v>62</v>
      </c>
      <c r="AI398">
        <v>0</v>
      </c>
      <c r="AJ398" t="s">
        <v>48</v>
      </c>
      <c r="AK398" t="s">
        <v>49</v>
      </c>
    </row>
    <row r="399" spans="1:37" x14ac:dyDescent="0.3">
      <c r="A399">
        <v>398</v>
      </c>
      <c r="B399">
        <v>402</v>
      </c>
      <c r="C399" t="s">
        <v>37</v>
      </c>
      <c r="G399" t="s">
        <v>61</v>
      </c>
      <c r="H399">
        <v>12308</v>
      </c>
      <c r="I399" t="s">
        <v>51</v>
      </c>
      <c r="J399" t="s">
        <v>40</v>
      </c>
      <c r="K399">
        <v>1</v>
      </c>
      <c r="L399" t="s">
        <v>41</v>
      </c>
      <c r="M399" t="s">
        <v>43</v>
      </c>
      <c r="N399" t="s">
        <v>43</v>
      </c>
      <c r="O399" t="s">
        <v>42</v>
      </c>
      <c r="P399" t="s">
        <v>43</v>
      </c>
      <c r="Q399" t="s">
        <v>43</v>
      </c>
      <c r="R399" t="s">
        <v>42</v>
      </c>
      <c r="S399" t="s">
        <v>41</v>
      </c>
      <c r="T399" t="s">
        <v>42</v>
      </c>
      <c r="U399" t="s">
        <v>52</v>
      </c>
      <c r="V399" t="b">
        <v>1</v>
      </c>
      <c r="W399" t="s">
        <v>45</v>
      </c>
      <c r="X399" t="s">
        <v>41</v>
      </c>
      <c r="Y399" t="s">
        <v>43</v>
      </c>
      <c r="Z399" t="s">
        <v>42</v>
      </c>
      <c r="AA399" t="s">
        <v>41</v>
      </c>
      <c r="AB399" t="s">
        <v>43</v>
      </c>
      <c r="AC399" t="s">
        <v>42</v>
      </c>
      <c r="AD399" t="s">
        <v>59</v>
      </c>
      <c r="AE399" t="s">
        <v>54</v>
      </c>
      <c r="AF399" t="s">
        <v>54</v>
      </c>
      <c r="AG399" t="s">
        <v>54</v>
      </c>
      <c r="AI399">
        <v>0</v>
      </c>
      <c r="AJ399" t="s">
        <v>55</v>
      </c>
      <c r="AK399" t="s">
        <v>49</v>
      </c>
    </row>
    <row r="400" spans="1:37" x14ac:dyDescent="0.3">
      <c r="A400">
        <v>399</v>
      </c>
      <c r="B400">
        <v>403</v>
      </c>
      <c r="C400" t="s">
        <v>37</v>
      </c>
      <c r="G400" t="s">
        <v>61</v>
      </c>
      <c r="H400">
        <v>12301</v>
      </c>
      <c r="I400" t="s">
        <v>121</v>
      </c>
      <c r="J400" t="s">
        <v>64</v>
      </c>
      <c r="K400">
        <v>0</v>
      </c>
      <c r="L400" t="s">
        <v>43</v>
      </c>
      <c r="M400" t="s">
        <v>41</v>
      </c>
      <c r="N400" t="s">
        <v>43</v>
      </c>
      <c r="O400" t="s">
        <v>42</v>
      </c>
      <c r="P400" t="s">
        <v>43</v>
      </c>
      <c r="Q400" t="s">
        <v>42</v>
      </c>
      <c r="R400" t="s">
        <v>43</v>
      </c>
      <c r="S400" t="s">
        <v>43</v>
      </c>
      <c r="T400" t="s">
        <v>42</v>
      </c>
      <c r="U400" t="s">
        <v>52</v>
      </c>
      <c r="V400" t="b">
        <v>0</v>
      </c>
      <c r="W400" t="s">
        <v>43</v>
      </c>
      <c r="X400" t="s">
        <v>41</v>
      </c>
      <c r="Y400" t="s">
        <v>43</v>
      </c>
      <c r="Z400" t="s">
        <v>42</v>
      </c>
      <c r="AA400" t="s">
        <v>41</v>
      </c>
      <c r="AB400" t="s">
        <v>41</v>
      </c>
      <c r="AC400" t="s">
        <v>42</v>
      </c>
      <c r="AD400" t="s">
        <v>46</v>
      </c>
      <c r="AE400" t="s">
        <v>47</v>
      </c>
      <c r="AF400" t="s">
        <v>47</v>
      </c>
      <c r="AG400" t="s">
        <v>62</v>
      </c>
      <c r="AI400">
        <v>0</v>
      </c>
      <c r="AJ400" t="s">
        <v>48</v>
      </c>
      <c r="AK400" t="s">
        <v>49</v>
      </c>
    </row>
    <row r="401" spans="1:37" x14ac:dyDescent="0.3">
      <c r="A401">
        <v>400</v>
      </c>
      <c r="B401">
        <v>404</v>
      </c>
      <c r="C401" t="s">
        <v>37</v>
      </c>
      <c r="G401" t="s">
        <v>58</v>
      </c>
      <c r="H401">
        <v>12302</v>
      </c>
      <c r="I401" t="s">
        <v>51</v>
      </c>
      <c r="J401" t="s">
        <v>64</v>
      </c>
      <c r="K401">
        <v>1</v>
      </c>
      <c r="L401" t="s">
        <v>41</v>
      </c>
      <c r="M401" t="s">
        <v>41</v>
      </c>
      <c r="N401" t="s">
        <v>42</v>
      </c>
      <c r="O401" t="s">
        <v>42</v>
      </c>
      <c r="P401" t="s">
        <v>42</v>
      </c>
      <c r="Q401" t="s">
        <v>42</v>
      </c>
      <c r="R401" t="s">
        <v>43</v>
      </c>
      <c r="S401" t="s">
        <v>42</v>
      </c>
      <c r="T401" t="s">
        <v>42</v>
      </c>
      <c r="U401" t="s">
        <v>56</v>
      </c>
      <c r="V401" t="b">
        <v>0</v>
      </c>
      <c r="W401" t="s">
        <v>45</v>
      </c>
      <c r="X401" t="s">
        <v>41</v>
      </c>
      <c r="Y401" t="s">
        <v>41</v>
      </c>
      <c r="Z401" t="s">
        <v>42</v>
      </c>
      <c r="AA401" t="s">
        <v>41</v>
      </c>
      <c r="AB401" t="s">
        <v>41</v>
      </c>
      <c r="AC401" t="s">
        <v>41</v>
      </c>
      <c r="AD401" t="s">
        <v>46</v>
      </c>
      <c r="AE401" t="s">
        <v>47</v>
      </c>
      <c r="AF401" t="s">
        <v>47</v>
      </c>
      <c r="AG401" t="s">
        <v>47</v>
      </c>
      <c r="AI401">
        <v>0</v>
      </c>
      <c r="AJ401" t="s">
        <v>63</v>
      </c>
      <c r="AK401" t="s">
        <v>57</v>
      </c>
    </row>
    <row r="402" spans="1:37" x14ac:dyDescent="0.3">
      <c r="A402">
        <v>401</v>
      </c>
      <c r="B402">
        <v>405</v>
      </c>
      <c r="C402" t="s">
        <v>37</v>
      </c>
      <c r="G402" t="s">
        <v>83</v>
      </c>
      <c r="H402">
        <v>12309</v>
      </c>
      <c r="I402" t="s">
        <v>39</v>
      </c>
      <c r="J402" t="s">
        <v>40</v>
      </c>
      <c r="K402">
        <v>1</v>
      </c>
      <c r="L402" t="s">
        <v>41</v>
      </c>
      <c r="M402" t="s">
        <v>43</v>
      </c>
      <c r="N402" t="s">
        <v>42</v>
      </c>
      <c r="O402" t="s">
        <v>43</v>
      </c>
      <c r="P402" t="s">
        <v>43</v>
      </c>
      <c r="Q402" t="s">
        <v>42</v>
      </c>
      <c r="R402" t="s">
        <v>42</v>
      </c>
      <c r="S402" t="s">
        <v>42</v>
      </c>
      <c r="T402" t="s">
        <v>43</v>
      </c>
      <c r="U402" t="s">
        <v>72</v>
      </c>
      <c r="V402" t="b">
        <v>1</v>
      </c>
      <c r="W402" t="s">
        <v>45</v>
      </c>
      <c r="X402" t="s">
        <v>41</v>
      </c>
      <c r="Y402" t="s">
        <v>43</v>
      </c>
      <c r="Z402" t="s">
        <v>42</v>
      </c>
      <c r="AA402" t="s">
        <v>41</v>
      </c>
      <c r="AB402" t="s">
        <v>41</v>
      </c>
      <c r="AC402" t="s">
        <v>42</v>
      </c>
      <c r="AD402" t="s">
        <v>59</v>
      </c>
      <c r="AE402" t="s">
        <v>47</v>
      </c>
      <c r="AF402" t="s">
        <v>47</v>
      </c>
      <c r="AG402" t="s">
        <v>54</v>
      </c>
      <c r="AH402" t="s">
        <v>202</v>
      </c>
      <c r="AI402">
        <v>1</v>
      </c>
      <c r="AJ402" t="s">
        <v>60</v>
      </c>
      <c r="AK402" t="s">
        <v>49</v>
      </c>
    </row>
    <row r="403" spans="1:37" x14ac:dyDescent="0.3">
      <c r="A403">
        <v>402</v>
      </c>
      <c r="B403">
        <v>406</v>
      </c>
      <c r="C403" t="s">
        <v>37</v>
      </c>
      <c r="G403" t="s">
        <v>67</v>
      </c>
      <c r="H403">
        <v>12306</v>
      </c>
      <c r="I403" t="s">
        <v>39</v>
      </c>
      <c r="J403" t="s">
        <v>40</v>
      </c>
      <c r="K403">
        <v>1</v>
      </c>
      <c r="L403" t="s">
        <v>41</v>
      </c>
      <c r="M403" t="s">
        <v>43</v>
      </c>
      <c r="N403" t="s">
        <v>43</v>
      </c>
      <c r="O403" t="s">
        <v>42</v>
      </c>
      <c r="P403" t="s">
        <v>43</v>
      </c>
      <c r="Q403" t="s">
        <v>43</v>
      </c>
      <c r="R403" t="s">
        <v>43</v>
      </c>
      <c r="S403" t="s">
        <v>43</v>
      </c>
      <c r="T403" t="s">
        <v>41</v>
      </c>
      <c r="U403" t="s">
        <v>52</v>
      </c>
      <c r="V403" t="b">
        <v>0</v>
      </c>
      <c r="W403" t="s">
        <v>65</v>
      </c>
      <c r="X403" t="s">
        <v>41</v>
      </c>
      <c r="Y403" t="s">
        <v>41</v>
      </c>
      <c r="Z403" t="s">
        <v>43</v>
      </c>
      <c r="AA403" t="s">
        <v>41</v>
      </c>
      <c r="AB403" t="s">
        <v>41</v>
      </c>
      <c r="AC403" t="s">
        <v>43</v>
      </c>
      <c r="AD403" t="s">
        <v>46</v>
      </c>
      <c r="AE403" t="s">
        <v>62</v>
      </c>
      <c r="AF403" t="s">
        <v>62</v>
      </c>
      <c r="AG403" t="s">
        <v>62</v>
      </c>
      <c r="AI403">
        <v>0</v>
      </c>
      <c r="AJ403" t="s">
        <v>82</v>
      </c>
      <c r="AK403" t="s">
        <v>66</v>
      </c>
    </row>
    <row r="404" spans="1:37" x14ac:dyDescent="0.3">
      <c r="A404">
        <v>403</v>
      </c>
      <c r="B404">
        <v>407</v>
      </c>
      <c r="C404" t="s">
        <v>37</v>
      </c>
      <c r="G404" t="s">
        <v>61</v>
      </c>
      <c r="H404">
        <v>12305</v>
      </c>
      <c r="I404" t="s">
        <v>39</v>
      </c>
      <c r="J404" t="s">
        <v>64</v>
      </c>
      <c r="K404">
        <v>1</v>
      </c>
      <c r="L404" t="s">
        <v>43</v>
      </c>
      <c r="M404" t="s">
        <v>42</v>
      </c>
      <c r="N404" t="s">
        <v>43</v>
      </c>
      <c r="O404" t="s">
        <v>41</v>
      </c>
      <c r="P404" t="s">
        <v>41</v>
      </c>
      <c r="Q404" t="s">
        <v>41</v>
      </c>
      <c r="R404" t="s">
        <v>43</v>
      </c>
      <c r="S404" t="s">
        <v>43</v>
      </c>
      <c r="T404" t="s">
        <v>43</v>
      </c>
      <c r="U404" t="s">
        <v>52</v>
      </c>
      <c r="V404" t="b">
        <v>0</v>
      </c>
      <c r="W404" t="s">
        <v>45</v>
      </c>
      <c r="X404" t="s">
        <v>41</v>
      </c>
      <c r="Y404" t="s">
        <v>43</v>
      </c>
      <c r="Z404" t="s">
        <v>43</v>
      </c>
      <c r="AA404" t="s">
        <v>41</v>
      </c>
      <c r="AB404" t="s">
        <v>43</v>
      </c>
      <c r="AC404" t="s">
        <v>43</v>
      </c>
      <c r="AD404" t="s">
        <v>46</v>
      </c>
      <c r="AE404" t="s">
        <v>47</v>
      </c>
      <c r="AF404" t="s">
        <v>47</v>
      </c>
      <c r="AG404" t="s">
        <v>47</v>
      </c>
      <c r="AH404" t="s">
        <v>203</v>
      </c>
      <c r="AI404">
        <v>1</v>
      </c>
      <c r="AJ404" t="s">
        <v>48</v>
      </c>
      <c r="AK404" t="s">
        <v>49</v>
      </c>
    </row>
    <row r="405" spans="1:37" x14ac:dyDescent="0.3">
      <c r="A405">
        <v>404</v>
      </c>
      <c r="B405">
        <v>408</v>
      </c>
      <c r="C405" t="s">
        <v>37</v>
      </c>
      <c r="G405" t="s">
        <v>85</v>
      </c>
      <c r="H405">
        <v>12309</v>
      </c>
      <c r="I405" t="s">
        <v>51</v>
      </c>
      <c r="J405" t="s">
        <v>40</v>
      </c>
      <c r="K405">
        <v>1</v>
      </c>
      <c r="L405" t="s">
        <v>43</v>
      </c>
      <c r="M405" t="s">
        <v>42</v>
      </c>
      <c r="N405" t="s">
        <v>42</v>
      </c>
      <c r="O405" t="s">
        <v>41</v>
      </c>
      <c r="P405" t="s">
        <v>41</v>
      </c>
      <c r="Q405" t="s">
        <v>43</v>
      </c>
      <c r="R405" t="s">
        <v>42</v>
      </c>
      <c r="S405" t="s">
        <v>42</v>
      </c>
      <c r="T405" t="s">
        <v>42</v>
      </c>
      <c r="U405" t="s">
        <v>56</v>
      </c>
      <c r="V405" t="b">
        <v>1</v>
      </c>
      <c r="W405" t="s">
        <v>45</v>
      </c>
      <c r="X405" t="s">
        <v>41</v>
      </c>
      <c r="Y405" t="s">
        <v>43</v>
      </c>
      <c r="Z405" t="s">
        <v>43</v>
      </c>
      <c r="AA405" t="s">
        <v>41</v>
      </c>
      <c r="AB405" t="s">
        <v>43</v>
      </c>
      <c r="AC405" t="s">
        <v>43</v>
      </c>
      <c r="AD405" t="s">
        <v>59</v>
      </c>
      <c r="AE405" t="s">
        <v>47</v>
      </c>
      <c r="AF405" t="s">
        <v>47</v>
      </c>
      <c r="AG405" t="s">
        <v>47</v>
      </c>
      <c r="AI405">
        <v>0</v>
      </c>
      <c r="AJ405" t="s">
        <v>60</v>
      </c>
      <c r="AK405" t="s">
        <v>49</v>
      </c>
    </row>
    <row r="406" spans="1:37" x14ac:dyDescent="0.3">
      <c r="A406">
        <v>405</v>
      </c>
      <c r="B406">
        <v>409</v>
      </c>
      <c r="C406" t="s">
        <v>37</v>
      </c>
      <c r="G406" t="s">
        <v>58</v>
      </c>
      <c r="H406">
        <v>12303</v>
      </c>
      <c r="I406" t="s">
        <v>51</v>
      </c>
      <c r="J406" t="s">
        <v>64</v>
      </c>
      <c r="K406">
        <v>0</v>
      </c>
      <c r="L406" t="s">
        <v>41</v>
      </c>
      <c r="M406" t="s">
        <v>41</v>
      </c>
      <c r="N406" t="s">
        <v>43</v>
      </c>
      <c r="O406" t="s">
        <v>43</v>
      </c>
      <c r="P406" t="s">
        <v>43</v>
      </c>
      <c r="Q406" t="s">
        <v>42</v>
      </c>
      <c r="R406" t="s">
        <v>43</v>
      </c>
      <c r="S406" t="s">
        <v>43</v>
      </c>
      <c r="T406" t="s">
        <v>43</v>
      </c>
      <c r="U406" t="s">
        <v>56</v>
      </c>
      <c r="V406" t="b">
        <v>0</v>
      </c>
      <c r="W406" t="s">
        <v>45</v>
      </c>
      <c r="X406" t="s">
        <v>41</v>
      </c>
      <c r="Y406" t="s">
        <v>42</v>
      </c>
      <c r="Z406" t="s">
        <v>42</v>
      </c>
      <c r="AA406" t="s">
        <v>41</v>
      </c>
      <c r="AB406" t="s">
        <v>43</v>
      </c>
      <c r="AC406" t="s">
        <v>42</v>
      </c>
      <c r="AD406" t="s">
        <v>46</v>
      </c>
      <c r="AE406" t="s">
        <v>47</v>
      </c>
      <c r="AF406" t="s">
        <v>47</v>
      </c>
      <c r="AG406" t="s">
        <v>47</v>
      </c>
      <c r="AI406">
        <v>0</v>
      </c>
      <c r="AJ406" t="s">
        <v>70</v>
      </c>
      <c r="AK406" t="s">
        <v>49</v>
      </c>
    </row>
    <row r="407" spans="1:37" x14ac:dyDescent="0.3">
      <c r="A407">
        <v>406</v>
      </c>
      <c r="B407">
        <v>410</v>
      </c>
      <c r="C407" t="s">
        <v>37</v>
      </c>
      <c r="G407" t="s">
        <v>83</v>
      </c>
      <c r="H407">
        <v>12303</v>
      </c>
      <c r="I407" t="s">
        <v>51</v>
      </c>
      <c r="J407" t="s">
        <v>64</v>
      </c>
      <c r="K407">
        <v>1</v>
      </c>
      <c r="L407" t="s">
        <v>41</v>
      </c>
      <c r="M407" t="s">
        <v>43</v>
      </c>
      <c r="N407" t="s">
        <v>43</v>
      </c>
      <c r="O407" t="s">
        <v>42</v>
      </c>
      <c r="P407" t="s">
        <v>43</v>
      </c>
      <c r="Q407" t="s">
        <v>42</v>
      </c>
      <c r="R407" t="s">
        <v>41</v>
      </c>
      <c r="S407" t="s">
        <v>43</v>
      </c>
      <c r="T407" t="s">
        <v>41</v>
      </c>
      <c r="U407" t="s">
        <v>56</v>
      </c>
      <c r="V407" t="b">
        <v>1</v>
      </c>
      <c r="W407" t="s">
        <v>45</v>
      </c>
      <c r="X407" t="s">
        <v>41</v>
      </c>
      <c r="Y407" t="s">
        <v>42</v>
      </c>
      <c r="Z407" t="s">
        <v>42</v>
      </c>
      <c r="AA407" t="s">
        <v>41</v>
      </c>
      <c r="AB407" t="s">
        <v>41</v>
      </c>
      <c r="AC407" t="s">
        <v>43</v>
      </c>
      <c r="AD407" t="s">
        <v>59</v>
      </c>
      <c r="AE407" t="s">
        <v>54</v>
      </c>
      <c r="AF407" t="s">
        <v>54</v>
      </c>
      <c r="AG407" t="s">
        <v>54</v>
      </c>
      <c r="AI407">
        <v>0</v>
      </c>
      <c r="AJ407" t="s">
        <v>70</v>
      </c>
      <c r="AK407" t="s">
        <v>57</v>
      </c>
    </row>
    <row r="408" spans="1:37" x14ac:dyDescent="0.3">
      <c r="A408">
        <v>407</v>
      </c>
      <c r="B408">
        <v>411</v>
      </c>
      <c r="C408" t="s">
        <v>37</v>
      </c>
      <c r="G408" t="s">
        <v>61</v>
      </c>
      <c r="H408">
        <v>12303</v>
      </c>
      <c r="I408" t="s">
        <v>39</v>
      </c>
      <c r="J408" t="s">
        <v>40</v>
      </c>
      <c r="K408">
        <v>1</v>
      </c>
      <c r="L408" t="s">
        <v>41</v>
      </c>
      <c r="M408" t="s">
        <v>41</v>
      </c>
      <c r="N408" t="s">
        <v>42</v>
      </c>
      <c r="O408" t="s">
        <v>42</v>
      </c>
      <c r="P408" t="s">
        <v>42</v>
      </c>
      <c r="Q408" t="s">
        <v>42</v>
      </c>
      <c r="R408" t="s">
        <v>43</v>
      </c>
      <c r="S408" t="s">
        <v>42</v>
      </c>
      <c r="T408" t="s">
        <v>43</v>
      </c>
      <c r="U408" t="s">
        <v>56</v>
      </c>
      <c r="V408" t="b">
        <v>0</v>
      </c>
      <c r="W408" t="s">
        <v>65</v>
      </c>
      <c r="X408" t="s">
        <v>41</v>
      </c>
      <c r="Y408" t="s">
        <v>43</v>
      </c>
      <c r="Z408" t="s">
        <v>42</v>
      </c>
      <c r="AA408" t="s">
        <v>41</v>
      </c>
      <c r="AB408" t="s">
        <v>41</v>
      </c>
      <c r="AC408" t="s">
        <v>41</v>
      </c>
      <c r="AD408" t="s">
        <v>46</v>
      </c>
      <c r="AE408" t="s">
        <v>47</v>
      </c>
      <c r="AF408" t="s">
        <v>47</v>
      </c>
      <c r="AG408" t="s">
        <v>47</v>
      </c>
      <c r="AI408">
        <v>0</v>
      </c>
      <c r="AJ408" t="s">
        <v>70</v>
      </c>
      <c r="AK408" t="s">
        <v>57</v>
      </c>
    </row>
    <row r="409" spans="1:37" x14ac:dyDescent="0.3">
      <c r="A409">
        <v>408</v>
      </c>
      <c r="B409">
        <v>412</v>
      </c>
      <c r="C409" t="s">
        <v>37</v>
      </c>
      <c r="G409" t="s">
        <v>38</v>
      </c>
      <c r="H409">
        <v>12307</v>
      </c>
      <c r="I409" t="s">
        <v>39</v>
      </c>
      <c r="J409" t="s">
        <v>64</v>
      </c>
      <c r="K409">
        <v>0</v>
      </c>
      <c r="L409" t="s">
        <v>41</v>
      </c>
      <c r="M409" t="s">
        <v>41</v>
      </c>
      <c r="N409" t="s">
        <v>43</v>
      </c>
      <c r="O409" t="s">
        <v>42</v>
      </c>
      <c r="P409" t="s">
        <v>42</v>
      </c>
      <c r="Q409" t="s">
        <v>42</v>
      </c>
      <c r="R409" t="s">
        <v>43</v>
      </c>
      <c r="S409" t="s">
        <v>43</v>
      </c>
      <c r="T409" t="s">
        <v>41</v>
      </c>
      <c r="U409" t="s">
        <v>56</v>
      </c>
      <c r="V409" t="b">
        <v>0</v>
      </c>
      <c r="W409" t="s">
        <v>65</v>
      </c>
      <c r="X409" t="s">
        <v>41</v>
      </c>
      <c r="Y409" t="s">
        <v>41</v>
      </c>
      <c r="Z409" t="s">
        <v>41</v>
      </c>
      <c r="AA409" t="s">
        <v>41</v>
      </c>
      <c r="AB409" t="s">
        <v>41</v>
      </c>
      <c r="AC409" t="s">
        <v>41</v>
      </c>
      <c r="AD409" t="s">
        <v>53</v>
      </c>
      <c r="AE409" t="s">
        <v>54</v>
      </c>
      <c r="AF409" t="s">
        <v>47</v>
      </c>
      <c r="AG409" t="s">
        <v>54</v>
      </c>
      <c r="AI409">
        <v>0</v>
      </c>
      <c r="AJ409" t="s">
        <v>108</v>
      </c>
      <c r="AK409" t="s">
        <v>57</v>
      </c>
    </row>
    <row r="410" spans="1:37" x14ac:dyDescent="0.3">
      <c r="A410">
        <v>409</v>
      </c>
      <c r="B410">
        <v>413</v>
      </c>
      <c r="C410" t="s">
        <v>37</v>
      </c>
      <c r="G410" t="s">
        <v>50</v>
      </c>
      <c r="H410">
        <v>12307</v>
      </c>
      <c r="I410" t="s">
        <v>39</v>
      </c>
      <c r="J410" t="s">
        <v>71</v>
      </c>
      <c r="K410">
        <v>0</v>
      </c>
      <c r="L410" t="s">
        <v>41</v>
      </c>
      <c r="M410" t="s">
        <v>41</v>
      </c>
      <c r="N410" t="s">
        <v>42</v>
      </c>
      <c r="O410" t="s">
        <v>42</v>
      </c>
      <c r="P410" t="s">
        <v>43</v>
      </c>
      <c r="Q410" t="s">
        <v>42</v>
      </c>
      <c r="R410" t="s">
        <v>41</v>
      </c>
      <c r="S410" t="s">
        <v>41</v>
      </c>
      <c r="T410" t="s">
        <v>41</v>
      </c>
      <c r="U410" t="s">
        <v>56</v>
      </c>
      <c r="V410" t="b">
        <v>1</v>
      </c>
      <c r="W410" t="s">
        <v>45</v>
      </c>
      <c r="X410" t="s">
        <v>43</v>
      </c>
      <c r="Y410" t="s">
        <v>41</v>
      </c>
      <c r="Z410" t="s">
        <v>43</v>
      </c>
      <c r="AA410" t="s">
        <v>41</v>
      </c>
      <c r="AB410" t="s">
        <v>41</v>
      </c>
      <c r="AC410" t="s">
        <v>43</v>
      </c>
      <c r="AD410" t="s">
        <v>46</v>
      </c>
      <c r="AE410" t="s">
        <v>47</v>
      </c>
      <c r="AF410" t="s">
        <v>47</v>
      </c>
      <c r="AG410" t="s">
        <v>47</v>
      </c>
      <c r="AI410">
        <v>0</v>
      </c>
      <c r="AJ410" t="s">
        <v>108</v>
      </c>
      <c r="AK410" t="s">
        <v>49</v>
      </c>
    </row>
    <row r="411" spans="1:37" x14ac:dyDescent="0.3">
      <c r="A411">
        <v>410</v>
      </c>
      <c r="B411">
        <v>414</v>
      </c>
      <c r="C411" t="s">
        <v>37</v>
      </c>
      <c r="G411" t="s">
        <v>61</v>
      </c>
      <c r="H411">
        <v>12307</v>
      </c>
      <c r="I411" t="s">
        <v>39</v>
      </c>
      <c r="J411" t="s">
        <v>40</v>
      </c>
      <c r="K411">
        <v>0</v>
      </c>
      <c r="L411" t="s">
        <v>41</v>
      </c>
      <c r="M411" t="s">
        <v>41</v>
      </c>
      <c r="N411" t="s">
        <v>42</v>
      </c>
      <c r="O411" t="s">
        <v>42</v>
      </c>
      <c r="P411" t="s">
        <v>42</v>
      </c>
      <c r="Q411" t="s">
        <v>42</v>
      </c>
      <c r="R411" t="s">
        <v>41</v>
      </c>
      <c r="S411" t="s">
        <v>41</v>
      </c>
      <c r="T411" t="s">
        <v>42</v>
      </c>
      <c r="U411" t="s">
        <v>56</v>
      </c>
      <c r="V411" t="b">
        <v>0</v>
      </c>
      <c r="W411" t="s">
        <v>43</v>
      </c>
      <c r="X411" t="s">
        <v>41</v>
      </c>
      <c r="Y411" t="s">
        <v>42</v>
      </c>
      <c r="Z411" t="s">
        <v>43</v>
      </c>
      <c r="AA411" t="s">
        <v>43</v>
      </c>
      <c r="AB411" t="s">
        <v>42</v>
      </c>
      <c r="AC411" t="s">
        <v>41</v>
      </c>
      <c r="AD411" t="s">
        <v>53</v>
      </c>
      <c r="AE411" t="s">
        <v>54</v>
      </c>
      <c r="AF411" t="s">
        <v>54</v>
      </c>
      <c r="AG411" t="s">
        <v>47</v>
      </c>
      <c r="AH411" t="s">
        <v>204</v>
      </c>
      <c r="AI411">
        <v>1</v>
      </c>
      <c r="AJ411" t="s">
        <v>108</v>
      </c>
      <c r="AK411" t="s">
        <v>49</v>
      </c>
    </row>
    <row r="412" spans="1:37" x14ac:dyDescent="0.3">
      <c r="A412">
        <v>411</v>
      </c>
      <c r="B412">
        <v>415</v>
      </c>
      <c r="C412" t="s">
        <v>37</v>
      </c>
      <c r="G412" t="s">
        <v>38</v>
      </c>
      <c r="H412">
        <v>12304</v>
      </c>
      <c r="I412" t="s">
        <v>88</v>
      </c>
      <c r="J412" t="s">
        <v>40</v>
      </c>
      <c r="K412">
        <v>1</v>
      </c>
      <c r="L412" t="s">
        <v>41</v>
      </c>
      <c r="M412" t="s">
        <v>43</v>
      </c>
      <c r="N412" t="s">
        <v>42</v>
      </c>
      <c r="O412" t="s">
        <v>42</v>
      </c>
      <c r="P412" t="s">
        <v>43</v>
      </c>
      <c r="Q412" t="s">
        <v>41</v>
      </c>
      <c r="R412" t="s">
        <v>41</v>
      </c>
      <c r="S412" t="s">
        <v>43</v>
      </c>
      <c r="T412" t="s">
        <v>42</v>
      </c>
      <c r="U412" t="s">
        <v>52</v>
      </c>
      <c r="V412" t="b">
        <v>0</v>
      </c>
      <c r="W412" t="s">
        <v>41</v>
      </c>
      <c r="X412" t="s">
        <v>41</v>
      </c>
      <c r="Y412" t="s">
        <v>43</v>
      </c>
      <c r="Z412" t="s">
        <v>42</v>
      </c>
      <c r="AA412" t="s">
        <v>41</v>
      </c>
      <c r="AB412" t="s">
        <v>43</v>
      </c>
      <c r="AC412" t="s">
        <v>43</v>
      </c>
      <c r="AD412" t="s">
        <v>53</v>
      </c>
      <c r="AE412" t="s">
        <v>47</v>
      </c>
      <c r="AF412" t="s">
        <v>47</v>
      </c>
      <c r="AG412" t="s">
        <v>62</v>
      </c>
      <c r="AI412">
        <v>0</v>
      </c>
      <c r="AJ412" t="s">
        <v>76</v>
      </c>
      <c r="AK412" t="s">
        <v>66</v>
      </c>
    </row>
    <row r="413" spans="1:37" x14ac:dyDescent="0.3">
      <c r="A413">
        <v>412</v>
      </c>
      <c r="B413">
        <v>416</v>
      </c>
      <c r="C413" t="s">
        <v>37</v>
      </c>
      <c r="G413" t="s">
        <v>67</v>
      </c>
      <c r="H413">
        <v>12306</v>
      </c>
      <c r="I413" t="s">
        <v>39</v>
      </c>
      <c r="J413" t="s">
        <v>40</v>
      </c>
      <c r="K413">
        <v>1</v>
      </c>
      <c r="L413" t="s">
        <v>43</v>
      </c>
      <c r="M413" t="s">
        <v>41</v>
      </c>
      <c r="N413" t="s">
        <v>42</v>
      </c>
      <c r="O413" t="s">
        <v>43</v>
      </c>
      <c r="P413" t="s">
        <v>43</v>
      </c>
      <c r="Q413" t="s">
        <v>42</v>
      </c>
      <c r="R413" t="s">
        <v>43</v>
      </c>
      <c r="S413" t="s">
        <v>41</v>
      </c>
      <c r="T413" t="s">
        <v>43</v>
      </c>
      <c r="U413" t="s">
        <v>52</v>
      </c>
      <c r="V413" t="b">
        <v>0</v>
      </c>
      <c r="W413" t="s">
        <v>43</v>
      </c>
      <c r="X413" t="s">
        <v>43</v>
      </c>
      <c r="Y413" t="s">
        <v>41</v>
      </c>
      <c r="Z413" t="s">
        <v>42</v>
      </c>
      <c r="AA413" t="s">
        <v>43</v>
      </c>
      <c r="AB413" t="s">
        <v>43</v>
      </c>
      <c r="AC413" t="s">
        <v>43</v>
      </c>
      <c r="AD413" t="s">
        <v>53</v>
      </c>
      <c r="AE413" t="s">
        <v>47</v>
      </c>
      <c r="AF413" t="s">
        <v>47</v>
      </c>
      <c r="AG413" t="s">
        <v>62</v>
      </c>
      <c r="AH413" t="s">
        <v>205</v>
      </c>
      <c r="AI413">
        <v>1</v>
      </c>
      <c r="AJ413" t="s">
        <v>82</v>
      </c>
      <c r="AK413" t="s">
        <v>66</v>
      </c>
    </row>
    <row r="414" spans="1:37" x14ac:dyDescent="0.3">
      <c r="A414">
        <v>413</v>
      </c>
      <c r="B414">
        <v>417</v>
      </c>
      <c r="C414" t="s">
        <v>37</v>
      </c>
      <c r="G414" t="s">
        <v>58</v>
      </c>
      <c r="H414">
        <v>12308</v>
      </c>
      <c r="I414" t="s">
        <v>51</v>
      </c>
      <c r="J414" t="s">
        <v>40</v>
      </c>
      <c r="K414">
        <v>1</v>
      </c>
      <c r="L414" t="s">
        <v>43</v>
      </c>
      <c r="M414" t="s">
        <v>43</v>
      </c>
      <c r="N414" t="s">
        <v>42</v>
      </c>
      <c r="O414" t="s">
        <v>43</v>
      </c>
      <c r="P414" t="s">
        <v>43</v>
      </c>
      <c r="Q414" t="s">
        <v>43</v>
      </c>
      <c r="R414" t="s">
        <v>43</v>
      </c>
      <c r="S414" t="s">
        <v>43</v>
      </c>
      <c r="T414" t="s">
        <v>43</v>
      </c>
      <c r="U414" t="s">
        <v>72</v>
      </c>
      <c r="V414" t="b">
        <v>0</v>
      </c>
      <c r="W414" t="s">
        <v>65</v>
      </c>
      <c r="X414" t="s">
        <v>41</v>
      </c>
      <c r="Y414" t="s">
        <v>43</v>
      </c>
      <c r="Z414" t="s">
        <v>42</v>
      </c>
      <c r="AA414" t="s">
        <v>41</v>
      </c>
      <c r="AB414" t="s">
        <v>43</v>
      </c>
      <c r="AC414" t="s">
        <v>43</v>
      </c>
      <c r="AD414" t="s">
        <v>53</v>
      </c>
      <c r="AE414" t="s">
        <v>47</v>
      </c>
      <c r="AF414" t="s">
        <v>47</v>
      </c>
      <c r="AG414" t="s">
        <v>47</v>
      </c>
      <c r="AI414">
        <v>0</v>
      </c>
      <c r="AJ414" t="s">
        <v>55</v>
      </c>
      <c r="AK414" t="s">
        <v>49</v>
      </c>
    </row>
    <row r="415" spans="1:37" x14ac:dyDescent="0.3">
      <c r="A415">
        <v>414</v>
      </c>
      <c r="B415">
        <v>418</v>
      </c>
      <c r="C415" t="s">
        <v>37</v>
      </c>
      <c r="G415" t="s">
        <v>85</v>
      </c>
      <c r="H415">
        <v>12056</v>
      </c>
      <c r="I415" t="s">
        <v>51</v>
      </c>
      <c r="J415" t="s">
        <v>40</v>
      </c>
      <c r="K415">
        <v>0</v>
      </c>
      <c r="L415" t="s">
        <v>43</v>
      </c>
      <c r="M415" t="s">
        <v>41</v>
      </c>
      <c r="N415" t="s">
        <v>42</v>
      </c>
      <c r="O415" t="s">
        <v>42</v>
      </c>
      <c r="P415" t="s">
        <v>42</v>
      </c>
      <c r="Q415" t="s">
        <v>42</v>
      </c>
      <c r="R415" t="s">
        <v>43</v>
      </c>
      <c r="S415" t="s">
        <v>43</v>
      </c>
      <c r="T415" t="s">
        <v>43</v>
      </c>
      <c r="U415" t="s">
        <v>52</v>
      </c>
      <c r="V415" t="b">
        <v>0</v>
      </c>
      <c r="W415" t="s">
        <v>65</v>
      </c>
      <c r="X415" t="s">
        <v>41</v>
      </c>
      <c r="Y415" t="s">
        <v>41</v>
      </c>
      <c r="Z415" t="s">
        <v>43</v>
      </c>
      <c r="AA415" t="s">
        <v>41</v>
      </c>
      <c r="AB415" t="s">
        <v>41</v>
      </c>
      <c r="AC415" t="s">
        <v>43</v>
      </c>
      <c r="AD415" t="s">
        <v>46</v>
      </c>
      <c r="AE415" t="s">
        <v>47</v>
      </c>
      <c r="AF415" t="s">
        <v>47</v>
      </c>
      <c r="AG415" t="s">
        <v>47</v>
      </c>
      <c r="AH415" t="s">
        <v>206</v>
      </c>
      <c r="AI415">
        <v>1</v>
      </c>
      <c r="AJ415" t="s">
        <v>102</v>
      </c>
      <c r="AK415" t="s">
        <v>49</v>
      </c>
    </row>
    <row r="416" spans="1:37" x14ac:dyDescent="0.3">
      <c r="A416">
        <v>415</v>
      </c>
      <c r="B416">
        <v>419</v>
      </c>
      <c r="C416" t="s">
        <v>37</v>
      </c>
      <c r="G416" t="s">
        <v>50</v>
      </c>
      <c r="H416">
        <v>12308</v>
      </c>
      <c r="I416" t="s">
        <v>51</v>
      </c>
      <c r="J416" t="s">
        <v>40</v>
      </c>
      <c r="K416">
        <v>1</v>
      </c>
      <c r="L416" t="s">
        <v>41</v>
      </c>
      <c r="M416" t="s">
        <v>43</v>
      </c>
      <c r="N416" t="s">
        <v>42</v>
      </c>
      <c r="O416" t="s">
        <v>41</v>
      </c>
      <c r="P416" t="s">
        <v>43</v>
      </c>
      <c r="Q416" t="s">
        <v>43</v>
      </c>
      <c r="R416" t="s">
        <v>42</v>
      </c>
      <c r="S416" t="s">
        <v>42</v>
      </c>
      <c r="T416" t="s">
        <v>42</v>
      </c>
      <c r="U416" t="s">
        <v>56</v>
      </c>
      <c r="V416" t="b">
        <v>1</v>
      </c>
      <c r="W416" t="s">
        <v>65</v>
      </c>
      <c r="X416" t="s">
        <v>43</v>
      </c>
      <c r="Y416" t="s">
        <v>43</v>
      </c>
      <c r="Z416" t="s">
        <v>42</v>
      </c>
      <c r="AA416" t="s">
        <v>41</v>
      </c>
      <c r="AB416" t="s">
        <v>43</v>
      </c>
      <c r="AC416" t="s">
        <v>42</v>
      </c>
      <c r="AD416" t="s">
        <v>46</v>
      </c>
      <c r="AE416" t="s">
        <v>47</v>
      </c>
      <c r="AF416" t="s">
        <v>47</v>
      </c>
      <c r="AG416" t="s">
        <v>62</v>
      </c>
      <c r="AH416" t="s">
        <v>207</v>
      </c>
      <c r="AI416">
        <v>1</v>
      </c>
      <c r="AJ416" t="s">
        <v>55</v>
      </c>
      <c r="AK416" t="s">
        <v>57</v>
      </c>
    </row>
    <row r="417" spans="1:37" x14ac:dyDescent="0.3">
      <c r="A417">
        <v>416</v>
      </c>
      <c r="B417">
        <v>420</v>
      </c>
      <c r="C417" t="s">
        <v>37</v>
      </c>
      <c r="G417" t="s">
        <v>58</v>
      </c>
      <c r="H417">
        <v>12066</v>
      </c>
      <c r="I417" t="s">
        <v>51</v>
      </c>
      <c r="J417" t="s">
        <v>71</v>
      </c>
      <c r="K417">
        <v>0</v>
      </c>
      <c r="L417" t="s">
        <v>41</v>
      </c>
      <c r="M417" t="s">
        <v>41</v>
      </c>
      <c r="N417" t="s">
        <v>42</v>
      </c>
      <c r="O417" t="s">
        <v>42</v>
      </c>
      <c r="P417" t="s">
        <v>43</v>
      </c>
      <c r="Q417" t="s">
        <v>42</v>
      </c>
      <c r="R417" t="s">
        <v>41</v>
      </c>
      <c r="S417" t="s">
        <v>41</v>
      </c>
      <c r="T417" t="s">
        <v>41</v>
      </c>
      <c r="U417" t="s">
        <v>208</v>
      </c>
      <c r="V417" t="b">
        <v>0</v>
      </c>
      <c r="W417" t="s">
        <v>43</v>
      </c>
      <c r="X417" t="s">
        <v>41</v>
      </c>
      <c r="Y417" t="s">
        <v>43</v>
      </c>
      <c r="Z417" t="s">
        <v>43</v>
      </c>
      <c r="AA417" t="s">
        <v>41</v>
      </c>
      <c r="AB417" t="s">
        <v>43</v>
      </c>
      <c r="AC417" t="s">
        <v>43</v>
      </c>
      <c r="AD417" t="s">
        <v>46</v>
      </c>
      <c r="AE417" t="s">
        <v>47</v>
      </c>
      <c r="AF417" t="s">
        <v>47</v>
      </c>
      <c r="AG417" t="s">
        <v>47</v>
      </c>
      <c r="AH417" t="s">
        <v>209</v>
      </c>
      <c r="AI417">
        <v>1</v>
      </c>
      <c r="AJ417" t="s">
        <v>102</v>
      </c>
      <c r="AK417" t="s">
        <v>49</v>
      </c>
    </row>
    <row r="418" spans="1:37" x14ac:dyDescent="0.3">
      <c r="A418">
        <v>417</v>
      </c>
      <c r="B418">
        <v>421</v>
      </c>
      <c r="C418" t="s">
        <v>37</v>
      </c>
      <c r="G418" t="s">
        <v>85</v>
      </c>
      <c r="H418">
        <v>12066</v>
      </c>
      <c r="I418" t="s">
        <v>51</v>
      </c>
      <c r="J418" t="s">
        <v>40</v>
      </c>
      <c r="K418">
        <v>0</v>
      </c>
      <c r="L418" t="s">
        <v>41</v>
      </c>
      <c r="M418" t="s">
        <v>41</v>
      </c>
      <c r="N418" t="s">
        <v>42</v>
      </c>
      <c r="O418" t="s">
        <v>42</v>
      </c>
      <c r="P418" t="s">
        <v>43</v>
      </c>
      <c r="Q418" t="s">
        <v>42</v>
      </c>
      <c r="R418" t="s">
        <v>43</v>
      </c>
      <c r="S418" t="s">
        <v>41</v>
      </c>
      <c r="T418" t="s">
        <v>43</v>
      </c>
      <c r="U418" t="s">
        <v>44</v>
      </c>
      <c r="V418" t="b">
        <v>0</v>
      </c>
      <c r="W418" t="s">
        <v>43</v>
      </c>
      <c r="X418" t="s">
        <v>41</v>
      </c>
      <c r="Y418" t="s">
        <v>41</v>
      </c>
      <c r="Z418" t="s">
        <v>43</v>
      </c>
      <c r="AA418" t="s">
        <v>41</v>
      </c>
      <c r="AB418" t="s">
        <v>43</v>
      </c>
      <c r="AC418" t="s">
        <v>43</v>
      </c>
      <c r="AD418" t="s">
        <v>46</v>
      </c>
      <c r="AE418" t="s">
        <v>47</v>
      </c>
      <c r="AF418" t="s">
        <v>47</v>
      </c>
      <c r="AG418" t="s">
        <v>47</v>
      </c>
      <c r="AI418">
        <v>0</v>
      </c>
      <c r="AJ418" t="s">
        <v>102</v>
      </c>
      <c r="AK418" t="s">
        <v>57</v>
      </c>
    </row>
    <row r="419" spans="1:37" x14ac:dyDescent="0.3">
      <c r="A419">
        <v>418</v>
      </c>
      <c r="B419">
        <v>422</v>
      </c>
      <c r="C419" t="s">
        <v>37</v>
      </c>
      <c r="G419" t="s">
        <v>50</v>
      </c>
      <c r="H419">
        <v>12304</v>
      </c>
      <c r="I419" t="s">
        <v>51</v>
      </c>
      <c r="J419" t="s">
        <v>40</v>
      </c>
      <c r="K419">
        <v>1</v>
      </c>
      <c r="L419" t="s">
        <v>41</v>
      </c>
      <c r="M419" t="s">
        <v>42</v>
      </c>
      <c r="N419" t="s">
        <v>42</v>
      </c>
      <c r="O419" t="s">
        <v>43</v>
      </c>
      <c r="P419" t="s">
        <v>43</v>
      </c>
      <c r="Q419" t="s">
        <v>43</v>
      </c>
      <c r="R419" t="s">
        <v>42</v>
      </c>
      <c r="S419" t="s">
        <v>43</v>
      </c>
      <c r="T419" t="s">
        <v>43</v>
      </c>
      <c r="U419" t="s">
        <v>56</v>
      </c>
      <c r="V419" t="b">
        <v>1</v>
      </c>
      <c r="W419" t="s">
        <v>45</v>
      </c>
      <c r="X419" t="s">
        <v>41</v>
      </c>
      <c r="Y419" t="s">
        <v>43</v>
      </c>
      <c r="Z419" t="s">
        <v>43</v>
      </c>
      <c r="AA419" t="s">
        <v>41</v>
      </c>
      <c r="AB419" t="s">
        <v>43</v>
      </c>
      <c r="AC419" t="s">
        <v>43</v>
      </c>
      <c r="AD419" t="s">
        <v>59</v>
      </c>
      <c r="AE419" t="s">
        <v>47</v>
      </c>
      <c r="AF419" t="s">
        <v>47</v>
      </c>
      <c r="AG419" t="s">
        <v>47</v>
      </c>
      <c r="AI419">
        <v>0</v>
      </c>
      <c r="AJ419" t="s">
        <v>76</v>
      </c>
      <c r="AK419" t="s">
        <v>49</v>
      </c>
    </row>
    <row r="420" spans="1:37" x14ac:dyDescent="0.3">
      <c r="A420">
        <v>419</v>
      </c>
      <c r="B420">
        <v>423</v>
      </c>
      <c r="C420" t="s">
        <v>37</v>
      </c>
      <c r="G420" t="s">
        <v>58</v>
      </c>
      <c r="H420">
        <v>12308</v>
      </c>
      <c r="I420" t="s">
        <v>51</v>
      </c>
      <c r="J420" t="s">
        <v>64</v>
      </c>
      <c r="K420">
        <v>1</v>
      </c>
      <c r="L420" t="s">
        <v>41</v>
      </c>
      <c r="M420" t="s">
        <v>41</v>
      </c>
      <c r="N420" t="s">
        <v>42</v>
      </c>
      <c r="O420" t="s">
        <v>42</v>
      </c>
      <c r="P420" t="s">
        <v>43</v>
      </c>
      <c r="Q420" t="s">
        <v>43</v>
      </c>
      <c r="R420" t="s">
        <v>42</v>
      </c>
      <c r="S420" t="s">
        <v>42</v>
      </c>
      <c r="T420" t="s">
        <v>43</v>
      </c>
      <c r="U420" t="s">
        <v>56</v>
      </c>
      <c r="V420" t="b">
        <v>1</v>
      </c>
      <c r="W420" t="s">
        <v>45</v>
      </c>
      <c r="X420" t="s">
        <v>41</v>
      </c>
      <c r="Y420" t="s">
        <v>43</v>
      </c>
      <c r="Z420" t="s">
        <v>42</v>
      </c>
      <c r="AA420" t="s">
        <v>41</v>
      </c>
      <c r="AB420" t="s">
        <v>41</v>
      </c>
      <c r="AC420" t="s">
        <v>42</v>
      </c>
      <c r="AD420" t="s">
        <v>46</v>
      </c>
      <c r="AE420" t="s">
        <v>62</v>
      </c>
      <c r="AF420" t="s">
        <v>62</v>
      </c>
      <c r="AG420" t="s">
        <v>47</v>
      </c>
      <c r="AI420">
        <v>0</v>
      </c>
      <c r="AJ420" t="s">
        <v>55</v>
      </c>
      <c r="AK420" t="s">
        <v>49</v>
      </c>
    </row>
    <row r="421" spans="1:37" x14ac:dyDescent="0.3">
      <c r="A421">
        <v>420</v>
      </c>
      <c r="B421">
        <v>424</v>
      </c>
      <c r="C421" t="s">
        <v>37</v>
      </c>
      <c r="G421" t="s">
        <v>83</v>
      </c>
      <c r="H421">
        <v>12307</v>
      </c>
      <c r="I421" t="s">
        <v>39</v>
      </c>
      <c r="J421" t="s">
        <v>71</v>
      </c>
      <c r="K421">
        <v>0</v>
      </c>
      <c r="L421" t="s">
        <v>41</v>
      </c>
      <c r="M421" t="s">
        <v>43</v>
      </c>
      <c r="N421" t="s">
        <v>42</v>
      </c>
      <c r="O421" t="s">
        <v>42</v>
      </c>
      <c r="P421" t="s">
        <v>43</v>
      </c>
      <c r="Q421" t="s">
        <v>42</v>
      </c>
      <c r="R421" t="s">
        <v>41</v>
      </c>
      <c r="S421" t="s">
        <v>41</v>
      </c>
      <c r="T421" t="s">
        <v>43</v>
      </c>
      <c r="U421" t="s">
        <v>44</v>
      </c>
      <c r="V421" t="b">
        <v>0</v>
      </c>
      <c r="W421" t="s">
        <v>43</v>
      </c>
      <c r="X421" t="s">
        <v>41</v>
      </c>
      <c r="Y421" t="s">
        <v>41</v>
      </c>
      <c r="Z421" t="s">
        <v>41</v>
      </c>
      <c r="AA421" t="s">
        <v>41</v>
      </c>
      <c r="AB421" t="s">
        <v>41</v>
      </c>
      <c r="AC421" t="s">
        <v>41</v>
      </c>
      <c r="AD421" t="s">
        <v>53</v>
      </c>
      <c r="AE421" t="s">
        <v>47</v>
      </c>
      <c r="AF421" t="s">
        <v>47</v>
      </c>
      <c r="AG421" t="s">
        <v>54</v>
      </c>
      <c r="AI421">
        <v>0</v>
      </c>
      <c r="AJ421" t="s">
        <v>108</v>
      </c>
      <c r="AK421" t="s">
        <v>49</v>
      </c>
    </row>
    <row r="422" spans="1:37" x14ac:dyDescent="0.3">
      <c r="A422">
        <v>421</v>
      </c>
      <c r="B422">
        <v>425</v>
      </c>
      <c r="C422" t="s">
        <v>37</v>
      </c>
      <c r="G422" t="s">
        <v>58</v>
      </c>
      <c r="H422">
        <v>12309</v>
      </c>
      <c r="I422" t="s">
        <v>51</v>
      </c>
      <c r="J422" t="s">
        <v>40</v>
      </c>
      <c r="K422">
        <v>1</v>
      </c>
      <c r="L422" t="s">
        <v>41</v>
      </c>
      <c r="M422" t="s">
        <v>41</v>
      </c>
      <c r="N422" t="s">
        <v>41</v>
      </c>
      <c r="O422" t="s">
        <v>41</v>
      </c>
      <c r="P422" t="s">
        <v>41</v>
      </c>
      <c r="Q422" t="s">
        <v>41</v>
      </c>
      <c r="R422" t="s">
        <v>41</v>
      </c>
      <c r="S422" t="s">
        <v>41</v>
      </c>
      <c r="T422" t="s">
        <v>41</v>
      </c>
      <c r="U422" t="s">
        <v>101</v>
      </c>
      <c r="V422" t="b">
        <v>1</v>
      </c>
      <c r="W422" t="s">
        <v>45</v>
      </c>
      <c r="X422" t="s">
        <v>41</v>
      </c>
      <c r="Y422" t="s">
        <v>42</v>
      </c>
      <c r="Z422" t="s">
        <v>42</v>
      </c>
      <c r="AA422" t="s">
        <v>41</v>
      </c>
      <c r="AB422" t="s">
        <v>41</v>
      </c>
      <c r="AC422" t="s">
        <v>41</v>
      </c>
      <c r="AD422" t="s">
        <v>46</v>
      </c>
      <c r="AE422" t="s">
        <v>47</v>
      </c>
      <c r="AF422" t="s">
        <v>62</v>
      </c>
      <c r="AG422" t="s">
        <v>47</v>
      </c>
      <c r="AI422">
        <v>0</v>
      </c>
      <c r="AJ422" t="s">
        <v>60</v>
      </c>
      <c r="AK422" t="s">
        <v>49</v>
      </c>
    </row>
    <row r="423" spans="1:37" x14ac:dyDescent="0.3">
      <c r="A423">
        <v>422</v>
      </c>
      <c r="B423">
        <v>426</v>
      </c>
      <c r="C423" t="s">
        <v>37</v>
      </c>
      <c r="G423" t="s">
        <v>50</v>
      </c>
      <c r="H423">
        <v>12309</v>
      </c>
      <c r="I423" t="s">
        <v>51</v>
      </c>
      <c r="J423" t="s">
        <v>40</v>
      </c>
      <c r="K423">
        <v>1</v>
      </c>
      <c r="L423" t="s">
        <v>41</v>
      </c>
      <c r="M423" t="s">
        <v>43</v>
      </c>
      <c r="N423" t="s">
        <v>42</v>
      </c>
      <c r="O423" t="s">
        <v>42</v>
      </c>
      <c r="P423" t="s">
        <v>43</v>
      </c>
      <c r="Q423" t="s">
        <v>42</v>
      </c>
      <c r="R423" t="s">
        <v>41</v>
      </c>
      <c r="S423" t="s">
        <v>41</v>
      </c>
      <c r="T423" t="s">
        <v>41</v>
      </c>
      <c r="U423" t="s">
        <v>56</v>
      </c>
      <c r="V423" t="b">
        <v>1</v>
      </c>
      <c r="W423" t="s">
        <v>45</v>
      </c>
      <c r="X423" t="s">
        <v>41</v>
      </c>
      <c r="Y423" t="s">
        <v>43</v>
      </c>
      <c r="Z423" t="s">
        <v>42</v>
      </c>
      <c r="AA423" t="s">
        <v>41</v>
      </c>
      <c r="AB423" t="s">
        <v>43</v>
      </c>
      <c r="AC423" t="s">
        <v>41</v>
      </c>
      <c r="AD423" t="s">
        <v>59</v>
      </c>
      <c r="AE423" t="s">
        <v>54</v>
      </c>
      <c r="AF423" t="s">
        <v>54</v>
      </c>
      <c r="AG423" t="s">
        <v>54</v>
      </c>
      <c r="AI423">
        <v>0</v>
      </c>
      <c r="AJ423" t="s">
        <v>60</v>
      </c>
      <c r="AK423" t="s">
        <v>57</v>
      </c>
    </row>
    <row r="424" spans="1:37" x14ac:dyDescent="0.3">
      <c r="A424">
        <v>423</v>
      </c>
      <c r="B424">
        <v>427</v>
      </c>
      <c r="C424" t="s">
        <v>37</v>
      </c>
      <c r="G424" t="s">
        <v>38</v>
      </c>
      <c r="H424">
        <v>12309</v>
      </c>
      <c r="I424" t="s">
        <v>39</v>
      </c>
      <c r="J424" t="s">
        <v>64</v>
      </c>
      <c r="K424">
        <v>1</v>
      </c>
      <c r="L424" t="s">
        <v>43</v>
      </c>
      <c r="M424" t="s">
        <v>41</v>
      </c>
      <c r="N424" t="s">
        <v>41</v>
      </c>
      <c r="O424" t="s">
        <v>42</v>
      </c>
      <c r="P424" t="s">
        <v>43</v>
      </c>
      <c r="Q424" t="s">
        <v>42</v>
      </c>
      <c r="R424" t="s">
        <v>42</v>
      </c>
      <c r="S424" t="s">
        <v>41</v>
      </c>
      <c r="T424" t="s">
        <v>42</v>
      </c>
      <c r="U424" t="s">
        <v>44</v>
      </c>
      <c r="V424" t="b">
        <v>0</v>
      </c>
      <c r="W424" t="s">
        <v>43</v>
      </c>
      <c r="X424" t="s">
        <v>41</v>
      </c>
      <c r="Y424" t="s">
        <v>41</v>
      </c>
      <c r="Z424" t="s">
        <v>41</v>
      </c>
      <c r="AA424" t="s">
        <v>41</v>
      </c>
      <c r="AB424" t="s">
        <v>41</v>
      </c>
      <c r="AC424" t="s">
        <v>41</v>
      </c>
      <c r="AD424" t="s">
        <v>46</v>
      </c>
      <c r="AE424" t="s">
        <v>47</v>
      </c>
      <c r="AF424" t="s">
        <v>62</v>
      </c>
      <c r="AG424" t="s">
        <v>62</v>
      </c>
      <c r="AI424">
        <v>0</v>
      </c>
      <c r="AJ424" t="s">
        <v>60</v>
      </c>
      <c r="AK424" t="s">
        <v>49</v>
      </c>
    </row>
    <row r="425" spans="1:37" x14ac:dyDescent="0.3">
      <c r="A425">
        <v>424</v>
      </c>
      <c r="B425">
        <v>428</v>
      </c>
      <c r="C425" t="s">
        <v>37</v>
      </c>
      <c r="G425" t="s">
        <v>58</v>
      </c>
      <c r="H425">
        <v>12309</v>
      </c>
      <c r="I425" t="s">
        <v>51</v>
      </c>
      <c r="J425" t="s">
        <v>71</v>
      </c>
      <c r="K425">
        <v>1</v>
      </c>
      <c r="L425" t="s">
        <v>43</v>
      </c>
      <c r="M425" t="s">
        <v>41</v>
      </c>
      <c r="N425" t="s">
        <v>42</v>
      </c>
      <c r="O425" t="s">
        <v>43</v>
      </c>
      <c r="P425" t="s">
        <v>43</v>
      </c>
      <c r="Q425" t="s">
        <v>42</v>
      </c>
      <c r="R425" t="s">
        <v>43</v>
      </c>
      <c r="S425" t="s">
        <v>43</v>
      </c>
      <c r="T425" t="s">
        <v>43</v>
      </c>
      <c r="U425" t="s">
        <v>44</v>
      </c>
      <c r="V425" t="b">
        <v>0</v>
      </c>
      <c r="W425" t="s">
        <v>43</v>
      </c>
      <c r="X425" t="s">
        <v>43</v>
      </c>
      <c r="Y425" t="s">
        <v>43</v>
      </c>
      <c r="Z425" t="s">
        <v>43</v>
      </c>
      <c r="AA425" t="s">
        <v>43</v>
      </c>
      <c r="AB425" t="s">
        <v>43</v>
      </c>
      <c r="AC425" t="s">
        <v>43</v>
      </c>
      <c r="AD425" t="s">
        <v>53</v>
      </c>
      <c r="AE425" t="s">
        <v>62</v>
      </c>
      <c r="AF425" t="s">
        <v>62</v>
      </c>
      <c r="AG425" t="s">
        <v>79</v>
      </c>
      <c r="AH425" t="s">
        <v>210</v>
      </c>
      <c r="AI425">
        <v>1</v>
      </c>
      <c r="AJ425" t="s">
        <v>60</v>
      </c>
      <c r="AK425" t="s">
        <v>49</v>
      </c>
    </row>
    <row r="426" spans="1:37" x14ac:dyDescent="0.3">
      <c r="A426">
        <v>425</v>
      </c>
      <c r="B426">
        <v>429</v>
      </c>
      <c r="C426" t="s">
        <v>37</v>
      </c>
      <c r="G426" t="s">
        <v>38</v>
      </c>
      <c r="H426">
        <v>12307</v>
      </c>
      <c r="I426" t="s">
        <v>39</v>
      </c>
      <c r="J426" t="s">
        <v>64</v>
      </c>
      <c r="K426">
        <v>0</v>
      </c>
      <c r="L426" t="s">
        <v>42</v>
      </c>
      <c r="M426" t="s">
        <v>42</v>
      </c>
      <c r="N426" t="s">
        <v>42</v>
      </c>
      <c r="O426" t="s">
        <v>42</v>
      </c>
      <c r="P426" t="s">
        <v>42</v>
      </c>
      <c r="Q426" t="s">
        <v>42</v>
      </c>
      <c r="R426" t="s">
        <v>42</v>
      </c>
      <c r="S426" t="s">
        <v>42</v>
      </c>
      <c r="T426" t="s">
        <v>42</v>
      </c>
      <c r="U426" t="s">
        <v>72</v>
      </c>
      <c r="V426" t="b">
        <v>1</v>
      </c>
      <c r="W426" t="s">
        <v>65</v>
      </c>
      <c r="X426" t="s">
        <v>41</v>
      </c>
      <c r="Y426" t="s">
        <v>43</v>
      </c>
      <c r="Z426" t="s">
        <v>43</v>
      </c>
      <c r="AA426" t="s">
        <v>41</v>
      </c>
      <c r="AB426" t="s">
        <v>43</v>
      </c>
      <c r="AC426" t="s">
        <v>43</v>
      </c>
      <c r="AD426" t="s">
        <v>46</v>
      </c>
      <c r="AE426" t="s">
        <v>47</v>
      </c>
      <c r="AF426" t="s">
        <v>47</v>
      </c>
      <c r="AG426" t="s">
        <v>47</v>
      </c>
      <c r="AI426">
        <v>0</v>
      </c>
      <c r="AJ426" t="s">
        <v>108</v>
      </c>
      <c r="AK426" t="s">
        <v>49</v>
      </c>
    </row>
    <row r="427" spans="1:37" x14ac:dyDescent="0.3">
      <c r="A427">
        <v>426</v>
      </c>
      <c r="B427">
        <v>430</v>
      </c>
      <c r="C427" t="s">
        <v>37</v>
      </c>
      <c r="G427" t="s">
        <v>83</v>
      </c>
      <c r="H427">
        <v>12304</v>
      </c>
      <c r="I427" t="s">
        <v>39</v>
      </c>
      <c r="J427" t="s">
        <v>40</v>
      </c>
      <c r="K427">
        <v>0</v>
      </c>
      <c r="L427" t="s">
        <v>43</v>
      </c>
      <c r="M427" t="s">
        <v>42</v>
      </c>
      <c r="N427" t="s">
        <v>42</v>
      </c>
      <c r="O427" t="s">
        <v>42</v>
      </c>
      <c r="P427" t="s">
        <v>43</v>
      </c>
      <c r="Q427" t="s">
        <v>42</v>
      </c>
      <c r="R427" t="s">
        <v>41</v>
      </c>
      <c r="S427" t="s">
        <v>43</v>
      </c>
      <c r="T427" t="s">
        <v>43</v>
      </c>
      <c r="U427" t="s">
        <v>101</v>
      </c>
      <c r="V427" t="b">
        <v>0</v>
      </c>
      <c r="W427" t="s">
        <v>73</v>
      </c>
      <c r="X427" t="s">
        <v>41</v>
      </c>
      <c r="Y427" t="s">
        <v>41</v>
      </c>
      <c r="Z427" t="s">
        <v>41</v>
      </c>
      <c r="AA427" t="s">
        <v>41</v>
      </c>
      <c r="AB427" t="s">
        <v>41</v>
      </c>
      <c r="AC427" t="s">
        <v>41</v>
      </c>
      <c r="AD427" t="s">
        <v>120</v>
      </c>
      <c r="AE427" t="s">
        <v>47</v>
      </c>
      <c r="AF427" t="s">
        <v>47</v>
      </c>
      <c r="AG427" t="s">
        <v>79</v>
      </c>
      <c r="AI427">
        <v>0</v>
      </c>
      <c r="AJ427" t="s">
        <v>76</v>
      </c>
      <c r="AK427" t="s">
        <v>57</v>
      </c>
    </row>
    <row r="428" spans="1:37" x14ac:dyDescent="0.3">
      <c r="A428">
        <v>427</v>
      </c>
      <c r="B428">
        <v>431</v>
      </c>
      <c r="C428" t="s">
        <v>37</v>
      </c>
      <c r="G428" t="s">
        <v>61</v>
      </c>
      <c r="H428">
        <v>12307</v>
      </c>
      <c r="I428" t="s">
        <v>88</v>
      </c>
      <c r="J428" t="s">
        <v>40</v>
      </c>
      <c r="K428">
        <v>0</v>
      </c>
      <c r="L428" t="s">
        <v>43</v>
      </c>
      <c r="M428" t="s">
        <v>43</v>
      </c>
      <c r="N428" t="s">
        <v>43</v>
      </c>
      <c r="O428" t="s">
        <v>42</v>
      </c>
      <c r="P428" t="s">
        <v>42</v>
      </c>
      <c r="Q428" t="s">
        <v>42</v>
      </c>
      <c r="R428" t="s">
        <v>43</v>
      </c>
      <c r="S428" t="s">
        <v>43</v>
      </c>
      <c r="T428" t="s">
        <v>43</v>
      </c>
      <c r="U428" t="s">
        <v>56</v>
      </c>
      <c r="V428" t="b">
        <v>0</v>
      </c>
      <c r="W428" t="s">
        <v>43</v>
      </c>
      <c r="X428" t="s">
        <v>41</v>
      </c>
      <c r="Y428" t="s">
        <v>43</v>
      </c>
      <c r="Z428" t="s">
        <v>43</v>
      </c>
      <c r="AA428" t="s">
        <v>41</v>
      </c>
      <c r="AB428" t="s">
        <v>43</v>
      </c>
      <c r="AC428" t="s">
        <v>43</v>
      </c>
      <c r="AD428" t="s">
        <v>46</v>
      </c>
      <c r="AE428" t="s">
        <v>47</v>
      </c>
      <c r="AF428" t="s">
        <v>62</v>
      </c>
      <c r="AG428" t="s">
        <v>62</v>
      </c>
      <c r="AI428">
        <v>0</v>
      </c>
      <c r="AJ428" t="s">
        <v>108</v>
      </c>
      <c r="AK428" t="s">
        <v>57</v>
      </c>
    </row>
    <row r="429" spans="1:37" x14ac:dyDescent="0.3">
      <c r="A429">
        <v>428</v>
      </c>
      <c r="B429">
        <v>432</v>
      </c>
      <c r="C429" t="s">
        <v>37</v>
      </c>
      <c r="G429" t="s">
        <v>67</v>
      </c>
      <c r="H429">
        <v>12302</v>
      </c>
      <c r="I429" t="s">
        <v>117</v>
      </c>
      <c r="J429" t="s">
        <v>71</v>
      </c>
      <c r="K429">
        <v>0</v>
      </c>
      <c r="L429" t="s">
        <v>41</v>
      </c>
      <c r="M429" t="s">
        <v>41</v>
      </c>
      <c r="N429" t="s">
        <v>42</v>
      </c>
      <c r="O429" t="s">
        <v>42</v>
      </c>
      <c r="P429" t="s">
        <v>42</v>
      </c>
      <c r="Q429" t="s">
        <v>43</v>
      </c>
      <c r="R429" t="s">
        <v>43</v>
      </c>
      <c r="S429" t="s">
        <v>43</v>
      </c>
      <c r="T429" t="s">
        <v>42</v>
      </c>
      <c r="U429" t="s">
        <v>56</v>
      </c>
      <c r="V429" t="b">
        <v>0</v>
      </c>
      <c r="W429" t="s">
        <v>41</v>
      </c>
      <c r="X429" t="s">
        <v>41</v>
      </c>
      <c r="Y429" t="s">
        <v>43</v>
      </c>
      <c r="Z429" t="s">
        <v>42</v>
      </c>
      <c r="AA429" t="s">
        <v>41</v>
      </c>
      <c r="AB429" t="s">
        <v>43</v>
      </c>
      <c r="AC429" t="s">
        <v>43</v>
      </c>
      <c r="AD429" t="s">
        <v>77</v>
      </c>
      <c r="AE429" t="s">
        <v>79</v>
      </c>
      <c r="AF429" t="s">
        <v>79</v>
      </c>
      <c r="AG429" t="s">
        <v>79</v>
      </c>
      <c r="AH429" t="s">
        <v>211</v>
      </c>
      <c r="AI429">
        <v>1</v>
      </c>
      <c r="AJ429" t="s">
        <v>63</v>
      </c>
      <c r="AK429" t="s">
        <v>57</v>
      </c>
    </row>
    <row r="430" spans="1:37" x14ac:dyDescent="0.3">
      <c r="A430">
        <v>429</v>
      </c>
      <c r="B430">
        <v>433</v>
      </c>
      <c r="C430" t="s">
        <v>37</v>
      </c>
      <c r="G430" t="s">
        <v>61</v>
      </c>
      <c r="H430">
        <v>12307</v>
      </c>
      <c r="I430" t="s">
        <v>39</v>
      </c>
      <c r="J430" t="s">
        <v>144</v>
      </c>
      <c r="K430">
        <v>0</v>
      </c>
      <c r="L430" t="s">
        <v>41</v>
      </c>
      <c r="M430" t="s">
        <v>41</v>
      </c>
      <c r="N430" t="s">
        <v>41</v>
      </c>
      <c r="O430" t="s">
        <v>41</v>
      </c>
      <c r="P430" t="s">
        <v>41</v>
      </c>
      <c r="Q430" t="s">
        <v>41</v>
      </c>
      <c r="R430" t="s">
        <v>41</v>
      </c>
      <c r="S430" t="s">
        <v>41</v>
      </c>
      <c r="T430" t="s">
        <v>41</v>
      </c>
      <c r="U430" t="s">
        <v>52</v>
      </c>
      <c r="V430" t="b">
        <v>0</v>
      </c>
      <c r="W430" t="s">
        <v>73</v>
      </c>
      <c r="X430" t="s">
        <v>41</v>
      </c>
      <c r="Y430" t="s">
        <v>41</v>
      </c>
      <c r="Z430" t="s">
        <v>41</v>
      </c>
      <c r="AA430" t="s">
        <v>41</v>
      </c>
      <c r="AB430" t="s">
        <v>41</v>
      </c>
      <c r="AC430" t="s">
        <v>41</v>
      </c>
      <c r="AD430" t="s">
        <v>77</v>
      </c>
      <c r="AE430" t="s">
        <v>74</v>
      </c>
      <c r="AF430" t="s">
        <v>74</v>
      </c>
      <c r="AG430" t="s">
        <v>74</v>
      </c>
      <c r="AI430">
        <v>0</v>
      </c>
      <c r="AJ430" t="s">
        <v>108</v>
      </c>
      <c r="AK430" t="s">
        <v>49</v>
      </c>
    </row>
    <row r="431" spans="1:37" x14ac:dyDescent="0.3">
      <c r="A431">
        <v>430</v>
      </c>
      <c r="B431">
        <v>434</v>
      </c>
      <c r="C431" t="s">
        <v>37</v>
      </c>
      <c r="G431" t="s">
        <v>83</v>
      </c>
      <c r="H431">
        <v>12309</v>
      </c>
      <c r="I431" t="s">
        <v>51</v>
      </c>
      <c r="J431" t="s">
        <v>40</v>
      </c>
      <c r="K431">
        <v>1</v>
      </c>
      <c r="L431" t="s">
        <v>41</v>
      </c>
      <c r="M431" t="s">
        <v>42</v>
      </c>
      <c r="N431" t="s">
        <v>43</v>
      </c>
      <c r="O431" t="s">
        <v>43</v>
      </c>
      <c r="P431" t="s">
        <v>43</v>
      </c>
      <c r="Q431" t="s">
        <v>43</v>
      </c>
      <c r="R431" t="s">
        <v>42</v>
      </c>
      <c r="S431" t="s">
        <v>42</v>
      </c>
      <c r="T431" t="s">
        <v>42</v>
      </c>
      <c r="U431" t="s">
        <v>56</v>
      </c>
      <c r="V431" t="b">
        <v>1</v>
      </c>
      <c r="W431" t="s">
        <v>45</v>
      </c>
      <c r="X431" t="s">
        <v>41</v>
      </c>
      <c r="Y431" t="s">
        <v>43</v>
      </c>
      <c r="Z431" t="s">
        <v>42</v>
      </c>
      <c r="AA431" t="s">
        <v>41</v>
      </c>
      <c r="AB431" t="s">
        <v>43</v>
      </c>
      <c r="AC431" t="s">
        <v>42</v>
      </c>
      <c r="AD431" t="s">
        <v>59</v>
      </c>
      <c r="AE431" t="s">
        <v>54</v>
      </c>
      <c r="AF431" t="s">
        <v>54</v>
      </c>
      <c r="AG431" t="s">
        <v>54</v>
      </c>
      <c r="AI431">
        <v>0</v>
      </c>
      <c r="AJ431" t="s">
        <v>60</v>
      </c>
      <c r="AK431" t="s">
        <v>49</v>
      </c>
    </row>
    <row r="432" spans="1:37" x14ac:dyDescent="0.3">
      <c r="A432">
        <v>431</v>
      </c>
      <c r="B432">
        <v>435</v>
      </c>
      <c r="C432" t="s">
        <v>37</v>
      </c>
      <c r="G432" t="s">
        <v>61</v>
      </c>
      <c r="H432">
        <v>12307</v>
      </c>
      <c r="I432" t="s">
        <v>39</v>
      </c>
      <c r="J432" t="s">
        <v>64</v>
      </c>
      <c r="K432">
        <v>0</v>
      </c>
      <c r="L432" t="s">
        <v>41</v>
      </c>
      <c r="M432" t="s">
        <v>41</v>
      </c>
      <c r="N432" t="s">
        <v>42</v>
      </c>
      <c r="O432" t="s">
        <v>42</v>
      </c>
      <c r="P432" t="s">
        <v>42</v>
      </c>
      <c r="Q432" t="s">
        <v>42</v>
      </c>
      <c r="R432" t="s">
        <v>43</v>
      </c>
      <c r="S432" t="s">
        <v>42</v>
      </c>
      <c r="T432" t="s">
        <v>43</v>
      </c>
      <c r="U432" t="s">
        <v>52</v>
      </c>
      <c r="V432" t="b">
        <v>0</v>
      </c>
      <c r="W432" t="s">
        <v>73</v>
      </c>
      <c r="X432" t="s">
        <v>41</v>
      </c>
      <c r="Y432" t="s">
        <v>42</v>
      </c>
      <c r="Z432" t="s">
        <v>43</v>
      </c>
      <c r="AA432" t="s">
        <v>41</v>
      </c>
      <c r="AB432" t="s">
        <v>42</v>
      </c>
      <c r="AC432" t="s">
        <v>42</v>
      </c>
      <c r="AD432" t="s">
        <v>77</v>
      </c>
      <c r="AE432" t="s">
        <v>47</v>
      </c>
      <c r="AF432" t="s">
        <v>47</v>
      </c>
      <c r="AG432" t="s">
        <v>62</v>
      </c>
      <c r="AI432">
        <v>0</v>
      </c>
      <c r="AJ432" t="s">
        <v>108</v>
      </c>
      <c r="AK432" t="s">
        <v>49</v>
      </c>
    </row>
    <row r="433" spans="1:37" x14ac:dyDescent="0.3">
      <c r="A433">
        <v>432</v>
      </c>
      <c r="B433">
        <v>436</v>
      </c>
      <c r="C433" t="s">
        <v>37</v>
      </c>
      <c r="G433" t="s">
        <v>61</v>
      </c>
      <c r="H433">
        <v>12303</v>
      </c>
      <c r="I433" t="s">
        <v>51</v>
      </c>
      <c r="J433" t="s">
        <v>40</v>
      </c>
      <c r="K433">
        <v>1</v>
      </c>
      <c r="L433" t="s">
        <v>41</v>
      </c>
      <c r="M433" t="s">
        <v>42</v>
      </c>
      <c r="N433" t="s">
        <v>42</v>
      </c>
      <c r="O433" t="s">
        <v>43</v>
      </c>
      <c r="P433" t="s">
        <v>43</v>
      </c>
      <c r="Q433" t="s">
        <v>42</v>
      </c>
      <c r="R433" t="s">
        <v>42</v>
      </c>
      <c r="S433" t="s">
        <v>42</v>
      </c>
      <c r="T433" t="s">
        <v>42</v>
      </c>
      <c r="U433" t="s">
        <v>52</v>
      </c>
      <c r="V433" t="b">
        <v>0</v>
      </c>
      <c r="W433" t="s">
        <v>65</v>
      </c>
      <c r="X433" t="s">
        <v>41</v>
      </c>
      <c r="Y433" t="s">
        <v>43</v>
      </c>
      <c r="Z433" t="s">
        <v>43</v>
      </c>
      <c r="AA433" t="s">
        <v>41</v>
      </c>
      <c r="AB433" t="s">
        <v>43</v>
      </c>
      <c r="AC433" t="s">
        <v>43</v>
      </c>
      <c r="AD433" t="s">
        <v>46</v>
      </c>
      <c r="AE433" t="s">
        <v>62</v>
      </c>
      <c r="AF433" t="s">
        <v>62</v>
      </c>
      <c r="AG433" t="s">
        <v>62</v>
      </c>
      <c r="AI433">
        <v>0</v>
      </c>
      <c r="AJ433" t="s">
        <v>70</v>
      </c>
      <c r="AK433" t="s">
        <v>49</v>
      </c>
    </row>
    <row r="434" spans="1:37" x14ac:dyDescent="0.3">
      <c r="A434">
        <v>433</v>
      </c>
      <c r="B434">
        <v>437</v>
      </c>
      <c r="C434" t="s">
        <v>37</v>
      </c>
      <c r="G434" t="s">
        <v>58</v>
      </c>
      <c r="H434">
        <v>12304</v>
      </c>
      <c r="I434" t="s">
        <v>51</v>
      </c>
      <c r="J434" t="s">
        <v>40</v>
      </c>
      <c r="K434">
        <v>1</v>
      </c>
      <c r="L434" t="s">
        <v>43</v>
      </c>
      <c r="M434" t="s">
        <v>43</v>
      </c>
      <c r="N434" t="s">
        <v>43</v>
      </c>
      <c r="O434" t="s">
        <v>43</v>
      </c>
      <c r="P434" t="s">
        <v>43</v>
      </c>
      <c r="Q434" t="s">
        <v>43</v>
      </c>
      <c r="R434" t="s">
        <v>43</v>
      </c>
      <c r="S434" t="s">
        <v>42</v>
      </c>
      <c r="T434" t="s">
        <v>42</v>
      </c>
      <c r="U434" t="s">
        <v>56</v>
      </c>
      <c r="V434" t="b">
        <v>0</v>
      </c>
      <c r="W434" t="s">
        <v>41</v>
      </c>
      <c r="X434" t="s">
        <v>43</v>
      </c>
      <c r="Y434" t="s">
        <v>41</v>
      </c>
      <c r="Z434" t="s">
        <v>41</v>
      </c>
      <c r="AA434" t="s">
        <v>41</v>
      </c>
      <c r="AB434" t="s">
        <v>41</v>
      </c>
      <c r="AC434" t="s">
        <v>41</v>
      </c>
      <c r="AD434" t="s">
        <v>53</v>
      </c>
      <c r="AE434" t="s">
        <v>79</v>
      </c>
      <c r="AF434" t="s">
        <v>62</v>
      </c>
      <c r="AG434" t="s">
        <v>62</v>
      </c>
      <c r="AI434">
        <v>0</v>
      </c>
      <c r="AJ434" t="s">
        <v>76</v>
      </c>
      <c r="AK434" t="s">
        <v>57</v>
      </c>
    </row>
    <row r="435" spans="1:37" x14ac:dyDescent="0.3">
      <c r="A435">
        <v>434</v>
      </c>
      <c r="B435">
        <v>438</v>
      </c>
      <c r="C435" t="s">
        <v>37</v>
      </c>
      <c r="G435" t="s">
        <v>61</v>
      </c>
      <c r="H435">
        <v>12307</v>
      </c>
      <c r="I435" t="s">
        <v>39</v>
      </c>
      <c r="J435" t="s">
        <v>71</v>
      </c>
      <c r="K435">
        <v>0</v>
      </c>
      <c r="L435" t="s">
        <v>41</v>
      </c>
      <c r="M435" t="s">
        <v>41</v>
      </c>
      <c r="N435" t="s">
        <v>43</v>
      </c>
      <c r="O435" t="s">
        <v>42</v>
      </c>
      <c r="P435" t="s">
        <v>41</v>
      </c>
      <c r="Q435" t="s">
        <v>42</v>
      </c>
      <c r="R435" t="s">
        <v>43</v>
      </c>
      <c r="S435" t="s">
        <v>43</v>
      </c>
      <c r="T435" t="s">
        <v>43</v>
      </c>
      <c r="U435" t="s">
        <v>56</v>
      </c>
      <c r="V435" t="b">
        <v>0</v>
      </c>
      <c r="W435" t="s">
        <v>43</v>
      </c>
      <c r="X435" t="s">
        <v>41</v>
      </c>
      <c r="Y435" t="s">
        <v>41</v>
      </c>
      <c r="Z435" t="s">
        <v>43</v>
      </c>
      <c r="AA435" t="s">
        <v>41</v>
      </c>
      <c r="AB435" t="s">
        <v>41</v>
      </c>
      <c r="AC435" t="s">
        <v>43</v>
      </c>
      <c r="AD435" t="s">
        <v>46</v>
      </c>
      <c r="AE435" t="s">
        <v>47</v>
      </c>
      <c r="AF435" t="s">
        <v>62</v>
      </c>
      <c r="AG435" t="s">
        <v>62</v>
      </c>
      <c r="AI435">
        <v>0</v>
      </c>
      <c r="AJ435" t="s">
        <v>108</v>
      </c>
      <c r="AK435" t="s">
        <v>49</v>
      </c>
    </row>
    <row r="436" spans="1:37" x14ac:dyDescent="0.3">
      <c r="A436">
        <v>435</v>
      </c>
      <c r="B436">
        <v>439</v>
      </c>
      <c r="C436" t="s">
        <v>37</v>
      </c>
      <c r="G436" t="s">
        <v>83</v>
      </c>
      <c r="H436">
        <v>12309</v>
      </c>
      <c r="I436" t="s">
        <v>51</v>
      </c>
      <c r="J436" t="s">
        <v>40</v>
      </c>
      <c r="K436">
        <v>1</v>
      </c>
      <c r="L436" t="s">
        <v>41</v>
      </c>
      <c r="M436" t="s">
        <v>42</v>
      </c>
      <c r="N436" t="s">
        <v>42</v>
      </c>
      <c r="O436" t="s">
        <v>41</v>
      </c>
      <c r="P436" t="s">
        <v>43</v>
      </c>
      <c r="Q436" t="s">
        <v>43</v>
      </c>
      <c r="R436" t="s">
        <v>42</v>
      </c>
      <c r="S436" t="s">
        <v>42</v>
      </c>
      <c r="T436" t="s">
        <v>42</v>
      </c>
      <c r="U436" t="s">
        <v>72</v>
      </c>
      <c r="V436" t="b">
        <v>1</v>
      </c>
      <c r="W436" t="s">
        <v>45</v>
      </c>
      <c r="X436" t="s">
        <v>41</v>
      </c>
      <c r="Y436" t="s">
        <v>42</v>
      </c>
      <c r="Z436" t="s">
        <v>42</v>
      </c>
      <c r="AA436" t="s">
        <v>41</v>
      </c>
      <c r="AB436" t="s">
        <v>43</v>
      </c>
      <c r="AC436" t="s">
        <v>42</v>
      </c>
      <c r="AD436" t="s">
        <v>59</v>
      </c>
      <c r="AE436" t="s">
        <v>54</v>
      </c>
      <c r="AF436" t="s">
        <v>54</v>
      </c>
      <c r="AG436" t="s">
        <v>54</v>
      </c>
      <c r="AI436">
        <v>0</v>
      </c>
      <c r="AJ436" t="s">
        <v>60</v>
      </c>
      <c r="AK436" t="s">
        <v>49</v>
      </c>
    </row>
    <row r="437" spans="1:37" x14ac:dyDescent="0.3">
      <c r="A437">
        <v>436</v>
      </c>
      <c r="B437">
        <v>440</v>
      </c>
      <c r="C437" t="s">
        <v>37</v>
      </c>
      <c r="G437" t="s">
        <v>85</v>
      </c>
      <c r="H437">
        <v>12303</v>
      </c>
      <c r="I437" t="s">
        <v>51</v>
      </c>
      <c r="J437" t="s">
        <v>40</v>
      </c>
      <c r="K437">
        <v>1</v>
      </c>
      <c r="L437" t="s">
        <v>41</v>
      </c>
      <c r="M437" t="s">
        <v>43</v>
      </c>
      <c r="N437" t="s">
        <v>43</v>
      </c>
      <c r="O437" t="s">
        <v>43</v>
      </c>
      <c r="P437" t="s">
        <v>43</v>
      </c>
      <c r="Q437" t="s">
        <v>43</v>
      </c>
      <c r="R437" t="s">
        <v>43</v>
      </c>
      <c r="S437" t="s">
        <v>43</v>
      </c>
      <c r="T437" t="s">
        <v>43</v>
      </c>
      <c r="U437" t="s">
        <v>56</v>
      </c>
      <c r="V437" t="b">
        <v>1</v>
      </c>
      <c r="W437" t="s">
        <v>45</v>
      </c>
      <c r="X437" t="s">
        <v>41</v>
      </c>
      <c r="Y437" t="s">
        <v>43</v>
      </c>
      <c r="Z437" t="s">
        <v>43</v>
      </c>
      <c r="AA437" t="s">
        <v>41</v>
      </c>
      <c r="AB437" t="s">
        <v>43</v>
      </c>
      <c r="AC437" t="s">
        <v>43</v>
      </c>
      <c r="AD437" t="s">
        <v>59</v>
      </c>
      <c r="AE437" t="s">
        <v>54</v>
      </c>
      <c r="AF437" t="s">
        <v>47</v>
      </c>
      <c r="AG437" t="s">
        <v>54</v>
      </c>
      <c r="AI437">
        <v>0</v>
      </c>
      <c r="AJ437" t="s">
        <v>70</v>
      </c>
      <c r="AK437" t="s">
        <v>49</v>
      </c>
    </row>
    <row r="438" spans="1:37" x14ac:dyDescent="0.3">
      <c r="A438">
        <v>437</v>
      </c>
      <c r="B438">
        <v>441</v>
      </c>
      <c r="C438" t="s">
        <v>37</v>
      </c>
      <c r="G438" t="s">
        <v>67</v>
      </c>
      <c r="H438">
        <v>12305</v>
      </c>
      <c r="I438" t="s">
        <v>39</v>
      </c>
      <c r="J438" t="s">
        <v>40</v>
      </c>
      <c r="K438">
        <v>1</v>
      </c>
      <c r="L438" t="s">
        <v>41</v>
      </c>
      <c r="M438" t="s">
        <v>43</v>
      </c>
      <c r="N438" t="s">
        <v>42</v>
      </c>
      <c r="O438" t="s">
        <v>43</v>
      </c>
      <c r="P438" t="s">
        <v>43</v>
      </c>
      <c r="Q438" t="s">
        <v>42</v>
      </c>
      <c r="R438" t="s">
        <v>43</v>
      </c>
      <c r="S438" t="s">
        <v>43</v>
      </c>
      <c r="T438" t="s">
        <v>43</v>
      </c>
      <c r="U438" t="s">
        <v>56</v>
      </c>
      <c r="V438" t="b">
        <v>0</v>
      </c>
      <c r="W438" t="s">
        <v>45</v>
      </c>
      <c r="X438" t="s">
        <v>41</v>
      </c>
      <c r="Y438" t="s">
        <v>42</v>
      </c>
      <c r="Z438" t="s">
        <v>42</v>
      </c>
      <c r="AA438" t="s">
        <v>41</v>
      </c>
      <c r="AB438" t="s">
        <v>42</v>
      </c>
      <c r="AC438" t="s">
        <v>42</v>
      </c>
      <c r="AD438" t="s">
        <v>59</v>
      </c>
      <c r="AE438" t="s">
        <v>54</v>
      </c>
      <c r="AF438" t="s">
        <v>54</v>
      </c>
      <c r="AG438" t="s">
        <v>54</v>
      </c>
      <c r="AH438" t="s">
        <v>212</v>
      </c>
      <c r="AI438">
        <v>1</v>
      </c>
      <c r="AJ438" t="s">
        <v>48</v>
      </c>
      <c r="AK438" t="s">
        <v>57</v>
      </c>
    </row>
    <row r="439" spans="1:37" x14ac:dyDescent="0.3">
      <c r="A439">
        <v>438</v>
      </c>
      <c r="B439">
        <v>442</v>
      </c>
      <c r="C439" t="s">
        <v>37</v>
      </c>
      <c r="G439" t="s">
        <v>67</v>
      </c>
      <c r="H439">
        <v>12302</v>
      </c>
      <c r="I439" t="s">
        <v>39</v>
      </c>
      <c r="J439" t="s">
        <v>40</v>
      </c>
      <c r="K439">
        <v>1</v>
      </c>
      <c r="L439" t="s">
        <v>41</v>
      </c>
      <c r="M439" t="s">
        <v>43</v>
      </c>
      <c r="N439" t="s">
        <v>43</v>
      </c>
      <c r="O439" t="s">
        <v>43</v>
      </c>
      <c r="P439" t="s">
        <v>43</v>
      </c>
      <c r="Q439" t="s">
        <v>42</v>
      </c>
      <c r="R439" t="s">
        <v>42</v>
      </c>
      <c r="S439" t="s">
        <v>42</v>
      </c>
      <c r="T439" t="s">
        <v>42</v>
      </c>
      <c r="U439" t="s">
        <v>44</v>
      </c>
      <c r="V439" t="b">
        <v>0</v>
      </c>
      <c r="W439" t="s">
        <v>45</v>
      </c>
      <c r="X439" t="s">
        <v>43</v>
      </c>
      <c r="Y439" t="s">
        <v>41</v>
      </c>
      <c r="Z439" t="s">
        <v>43</v>
      </c>
      <c r="AA439" t="s">
        <v>43</v>
      </c>
      <c r="AB439" t="s">
        <v>41</v>
      </c>
      <c r="AC439" t="s">
        <v>43</v>
      </c>
      <c r="AD439" t="s">
        <v>46</v>
      </c>
      <c r="AE439" t="s">
        <v>62</v>
      </c>
      <c r="AF439" t="s">
        <v>62</v>
      </c>
      <c r="AG439" t="s">
        <v>62</v>
      </c>
      <c r="AI439">
        <v>0</v>
      </c>
      <c r="AJ439" t="s">
        <v>63</v>
      </c>
      <c r="AK439" t="s">
        <v>49</v>
      </c>
    </row>
    <row r="440" spans="1:37" x14ac:dyDescent="0.3">
      <c r="A440">
        <v>439</v>
      </c>
      <c r="B440">
        <v>443</v>
      </c>
      <c r="C440" t="s">
        <v>37</v>
      </c>
      <c r="G440" t="s">
        <v>61</v>
      </c>
      <c r="H440">
        <v>12306</v>
      </c>
      <c r="I440" t="s">
        <v>51</v>
      </c>
      <c r="J440" t="s">
        <v>64</v>
      </c>
      <c r="K440">
        <v>0</v>
      </c>
      <c r="L440" t="s">
        <v>43</v>
      </c>
      <c r="M440" t="s">
        <v>41</v>
      </c>
      <c r="N440" t="s">
        <v>43</v>
      </c>
      <c r="O440" t="s">
        <v>42</v>
      </c>
      <c r="P440" t="s">
        <v>43</v>
      </c>
      <c r="Q440" t="s">
        <v>42</v>
      </c>
      <c r="R440" t="s">
        <v>42</v>
      </c>
      <c r="S440" t="s">
        <v>43</v>
      </c>
      <c r="T440" t="s">
        <v>43</v>
      </c>
      <c r="U440" t="s">
        <v>56</v>
      </c>
      <c r="V440" t="b">
        <v>0</v>
      </c>
      <c r="W440" t="s">
        <v>65</v>
      </c>
      <c r="X440" t="s">
        <v>41</v>
      </c>
      <c r="Y440" t="s">
        <v>43</v>
      </c>
      <c r="Z440" t="s">
        <v>43</v>
      </c>
      <c r="AA440" t="s">
        <v>41</v>
      </c>
      <c r="AB440" t="s">
        <v>43</v>
      </c>
      <c r="AC440" t="s">
        <v>43</v>
      </c>
      <c r="AD440" t="s">
        <v>46</v>
      </c>
      <c r="AE440" t="s">
        <v>62</v>
      </c>
      <c r="AF440" t="s">
        <v>62</v>
      </c>
      <c r="AG440" t="s">
        <v>62</v>
      </c>
      <c r="AH440" t="s">
        <v>213</v>
      </c>
      <c r="AI440">
        <v>1</v>
      </c>
      <c r="AJ440" t="s">
        <v>82</v>
      </c>
      <c r="AK440" t="s">
        <v>49</v>
      </c>
    </row>
    <row r="441" spans="1:37" x14ac:dyDescent="0.3">
      <c r="A441">
        <v>440</v>
      </c>
      <c r="B441">
        <v>444</v>
      </c>
      <c r="C441" t="s">
        <v>37</v>
      </c>
      <c r="G441" t="s">
        <v>61</v>
      </c>
      <c r="H441">
        <v>12303</v>
      </c>
      <c r="I441" t="s">
        <v>39</v>
      </c>
      <c r="J441" t="s">
        <v>71</v>
      </c>
      <c r="K441">
        <v>0</v>
      </c>
      <c r="L441" t="s">
        <v>41</v>
      </c>
      <c r="M441" t="s">
        <v>41</v>
      </c>
      <c r="N441" t="s">
        <v>43</v>
      </c>
      <c r="O441" t="s">
        <v>42</v>
      </c>
      <c r="P441" t="s">
        <v>43</v>
      </c>
      <c r="Q441" t="s">
        <v>42</v>
      </c>
      <c r="R441" t="s">
        <v>42</v>
      </c>
      <c r="S441" t="s">
        <v>43</v>
      </c>
      <c r="T441" t="s">
        <v>43</v>
      </c>
      <c r="U441" t="s">
        <v>56</v>
      </c>
      <c r="V441" t="b">
        <v>0</v>
      </c>
      <c r="W441" t="s">
        <v>45</v>
      </c>
      <c r="X441" t="s">
        <v>41</v>
      </c>
      <c r="Y441" t="s">
        <v>41</v>
      </c>
      <c r="Z441" t="s">
        <v>43</v>
      </c>
      <c r="AA441" t="s">
        <v>41</v>
      </c>
      <c r="AB441" t="s">
        <v>43</v>
      </c>
      <c r="AC441" t="s">
        <v>43</v>
      </c>
      <c r="AD441" t="s">
        <v>46</v>
      </c>
      <c r="AE441" t="s">
        <v>47</v>
      </c>
      <c r="AF441" t="s">
        <v>62</v>
      </c>
      <c r="AG441" t="s">
        <v>62</v>
      </c>
      <c r="AI441">
        <v>0</v>
      </c>
      <c r="AJ441" t="s">
        <v>70</v>
      </c>
      <c r="AK441" t="s">
        <v>49</v>
      </c>
    </row>
    <row r="442" spans="1:37" x14ac:dyDescent="0.3">
      <c r="A442">
        <v>441</v>
      </c>
      <c r="B442">
        <v>445</v>
      </c>
      <c r="C442" t="s">
        <v>37</v>
      </c>
      <c r="G442" t="s">
        <v>83</v>
      </c>
      <c r="H442">
        <v>12306</v>
      </c>
      <c r="I442" t="s">
        <v>39</v>
      </c>
      <c r="J442" t="s">
        <v>40</v>
      </c>
      <c r="K442">
        <v>1</v>
      </c>
      <c r="L442" t="s">
        <v>43</v>
      </c>
      <c r="M442" t="s">
        <v>43</v>
      </c>
      <c r="N442" t="s">
        <v>43</v>
      </c>
      <c r="O442" t="s">
        <v>42</v>
      </c>
      <c r="P442" t="s">
        <v>43</v>
      </c>
      <c r="Q442" t="s">
        <v>42</v>
      </c>
      <c r="R442" t="s">
        <v>42</v>
      </c>
      <c r="S442" t="s">
        <v>43</v>
      </c>
      <c r="T442" t="s">
        <v>42</v>
      </c>
      <c r="U442" t="s">
        <v>52</v>
      </c>
      <c r="V442" t="b">
        <v>0</v>
      </c>
      <c r="W442" t="s">
        <v>45</v>
      </c>
      <c r="X442" t="s">
        <v>43</v>
      </c>
      <c r="Y442" t="s">
        <v>43</v>
      </c>
      <c r="Z442" t="s">
        <v>43</v>
      </c>
      <c r="AA442" t="s">
        <v>43</v>
      </c>
      <c r="AB442" t="s">
        <v>43</v>
      </c>
      <c r="AC442" t="s">
        <v>43</v>
      </c>
      <c r="AD442" t="s">
        <v>46</v>
      </c>
      <c r="AE442" t="s">
        <v>47</v>
      </c>
      <c r="AF442" t="s">
        <v>62</v>
      </c>
      <c r="AG442" t="s">
        <v>47</v>
      </c>
      <c r="AI442">
        <v>0</v>
      </c>
      <c r="AJ442" t="s">
        <v>82</v>
      </c>
      <c r="AK442" t="s">
        <v>49</v>
      </c>
    </row>
    <row r="443" spans="1:37" x14ac:dyDescent="0.3">
      <c r="A443">
        <v>442</v>
      </c>
      <c r="B443">
        <v>446</v>
      </c>
      <c r="C443" t="s">
        <v>37</v>
      </c>
      <c r="G443" t="s">
        <v>61</v>
      </c>
      <c r="H443">
        <v>12303</v>
      </c>
      <c r="I443" t="s">
        <v>51</v>
      </c>
      <c r="J443" t="s">
        <v>64</v>
      </c>
      <c r="K443">
        <v>1</v>
      </c>
      <c r="L443" t="s">
        <v>41</v>
      </c>
      <c r="M443" t="s">
        <v>41</v>
      </c>
      <c r="N443" t="s">
        <v>42</v>
      </c>
      <c r="O443" t="s">
        <v>42</v>
      </c>
      <c r="P443" t="s">
        <v>42</v>
      </c>
      <c r="Q443" t="s">
        <v>42</v>
      </c>
      <c r="R443" t="s">
        <v>43</v>
      </c>
      <c r="S443" t="s">
        <v>42</v>
      </c>
      <c r="T443" t="s">
        <v>42</v>
      </c>
      <c r="U443" t="s">
        <v>52</v>
      </c>
      <c r="V443" t="b">
        <v>1</v>
      </c>
      <c r="W443" t="s">
        <v>65</v>
      </c>
      <c r="X443" t="s">
        <v>41</v>
      </c>
      <c r="Y443" t="s">
        <v>43</v>
      </c>
      <c r="Z443" t="s">
        <v>42</v>
      </c>
      <c r="AA443" t="s">
        <v>43</v>
      </c>
      <c r="AB443" t="s">
        <v>41</v>
      </c>
      <c r="AC443" t="s">
        <v>43</v>
      </c>
      <c r="AD443" t="s">
        <v>53</v>
      </c>
      <c r="AE443" t="s">
        <v>47</v>
      </c>
      <c r="AF443" t="s">
        <v>62</v>
      </c>
      <c r="AG443" t="s">
        <v>47</v>
      </c>
      <c r="AI443">
        <v>0</v>
      </c>
      <c r="AJ443" t="s">
        <v>70</v>
      </c>
      <c r="AK443" t="s">
        <v>49</v>
      </c>
    </row>
    <row r="444" spans="1:37" x14ac:dyDescent="0.3">
      <c r="A444">
        <v>443</v>
      </c>
      <c r="B444">
        <v>447</v>
      </c>
      <c r="C444" t="s">
        <v>37</v>
      </c>
      <c r="G444" t="s">
        <v>67</v>
      </c>
      <c r="H444">
        <v>12302</v>
      </c>
      <c r="I444" t="s">
        <v>51</v>
      </c>
      <c r="J444" t="s">
        <v>40</v>
      </c>
      <c r="K444">
        <v>1</v>
      </c>
      <c r="L444" t="s">
        <v>41</v>
      </c>
      <c r="M444" t="s">
        <v>41</v>
      </c>
      <c r="N444" t="s">
        <v>42</v>
      </c>
      <c r="O444" t="s">
        <v>43</v>
      </c>
      <c r="P444" t="s">
        <v>41</v>
      </c>
      <c r="Q444" t="s">
        <v>43</v>
      </c>
      <c r="R444" t="s">
        <v>41</v>
      </c>
      <c r="S444" t="s">
        <v>41</v>
      </c>
      <c r="T444" t="s">
        <v>41</v>
      </c>
      <c r="U444" t="s">
        <v>52</v>
      </c>
      <c r="V444" t="b">
        <v>0</v>
      </c>
      <c r="W444" t="s">
        <v>43</v>
      </c>
      <c r="X444" t="s">
        <v>41</v>
      </c>
      <c r="Y444" t="s">
        <v>41</v>
      </c>
      <c r="Z444" t="s">
        <v>43</v>
      </c>
      <c r="AA444" t="s">
        <v>41</v>
      </c>
      <c r="AB444" t="s">
        <v>41</v>
      </c>
      <c r="AC444" t="s">
        <v>41</v>
      </c>
      <c r="AD444" t="s">
        <v>46</v>
      </c>
      <c r="AE444" t="s">
        <v>47</v>
      </c>
      <c r="AF444" t="s">
        <v>47</v>
      </c>
      <c r="AG444" t="s">
        <v>47</v>
      </c>
      <c r="AH444" t="s">
        <v>214</v>
      </c>
      <c r="AI444">
        <v>1</v>
      </c>
      <c r="AJ444" t="s">
        <v>63</v>
      </c>
      <c r="AK444" t="s">
        <v>49</v>
      </c>
    </row>
    <row r="445" spans="1:37" x14ac:dyDescent="0.3">
      <c r="A445">
        <v>444</v>
      </c>
      <c r="B445">
        <v>448</v>
      </c>
      <c r="C445" t="s">
        <v>37</v>
      </c>
      <c r="G445" t="s">
        <v>61</v>
      </c>
      <c r="H445">
        <v>12306</v>
      </c>
      <c r="I445" t="s">
        <v>51</v>
      </c>
      <c r="J445" t="s">
        <v>64</v>
      </c>
      <c r="K445">
        <v>1</v>
      </c>
      <c r="L445" t="s">
        <v>43</v>
      </c>
      <c r="M445" t="s">
        <v>41</v>
      </c>
      <c r="N445" t="s">
        <v>43</v>
      </c>
      <c r="O445" t="s">
        <v>42</v>
      </c>
      <c r="P445" t="s">
        <v>43</v>
      </c>
      <c r="Q445" t="s">
        <v>42</v>
      </c>
      <c r="R445" t="s">
        <v>42</v>
      </c>
      <c r="S445" t="s">
        <v>42</v>
      </c>
      <c r="T445" t="s">
        <v>42</v>
      </c>
      <c r="U445" t="s">
        <v>215</v>
      </c>
      <c r="V445" t="b">
        <v>1</v>
      </c>
      <c r="W445" t="s">
        <v>45</v>
      </c>
      <c r="X445" t="s">
        <v>41</v>
      </c>
      <c r="Y445" t="s">
        <v>43</v>
      </c>
      <c r="Z445" t="s">
        <v>43</v>
      </c>
      <c r="AA445" t="s">
        <v>43</v>
      </c>
      <c r="AB445" t="s">
        <v>43</v>
      </c>
      <c r="AC445" t="s">
        <v>42</v>
      </c>
      <c r="AD445" t="s">
        <v>59</v>
      </c>
      <c r="AE445" t="s">
        <v>47</v>
      </c>
      <c r="AF445" t="s">
        <v>47</v>
      </c>
      <c r="AG445" t="s">
        <v>54</v>
      </c>
      <c r="AI445">
        <v>0</v>
      </c>
      <c r="AJ445" t="s">
        <v>82</v>
      </c>
      <c r="AK445" t="s">
        <v>49</v>
      </c>
    </row>
    <row r="446" spans="1:37" x14ac:dyDescent="0.3">
      <c r="A446">
        <v>445</v>
      </c>
      <c r="B446">
        <v>449</v>
      </c>
      <c r="C446" t="s">
        <v>37</v>
      </c>
      <c r="G446" t="s">
        <v>58</v>
      </c>
      <c r="H446">
        <v>12305</v>
      </c>
      <c r="I446" t="s">
        <v>39</v>
      </c>
      <c r="J446" t="s">
        <v>40</v>
      </c>
      <c r="K446">
        <v>1</v>
      </c>
      <c r="L446" t="s">
        <v>41</v>
      </c>
      <c r="M446" t="s">
        <v>43</v>
      </c>
      <c r="N446" t="s">
        <v>42</v>
      </c>
      <c r="O446" t="s">
        <v>42</v>
      </c>
      <c r="P446" t="s">
        <v>43</v>
      </c>
      <c r="Q446" t="s">
        <v>42</v>
      </c>
      <c r="R446" t="s">
        <v>43</v>
      </c>
      <c r="S446" t="s">
        <v>42</v>
      </c>
      <c r="T446" t="s">
        <v>43</v>
      </c>
      <c r="U446" t="s">
        <v>44</v>
      </c>
      <c r="V446" t="b">
        <v>0</v>
      </c>
      <c r="W446" t="s">
        <v>41</v>
      </c>
      <c r="X446" t="s">
        <v>41</v>
      </c>
      <c r="Y446" t="s">
        <v>42</v>
      </c>
      <c r="Z446" t="s">
        <v>42</v>
      </c>
      <c r="AA446" t="s">
        <v>43</v>
      </c>
      <c r="AB446" t="s">
        <v>41</v>
      </c>
      <c r="AC446" t="s">
        <v>42</v>
      </c>
      <c r="AD446" t="s">
        <v>46</v>
      </c>
      <c r="AE446" t="s">
        <v>47</v>
      </c>
      <c r="AF446" t="s">
        <v>62</v>
      </c>
      <c r="AG446" t="s">
        <v>62</v>
      </c>
      <c r="AI446">
        <v>0</v>
      </c>
      <c r="AJ446" t="s">
        <v>48</v>
      </c>
      <c r="AK446" t="s">
        <v>49</v>
      </c>
    </row>
    <row r="447" spans="1:37" x14ac:dyDescent="0.3">
      <c r="A447">
        <v>446</v>
      </c>
      <c r="B447">
        <v>450</v>
      </c>
      <c r="C447" t="s">
        <v>37</v>
      </c>
      <c r="G447" t="s">
        <v>83</v>
      </c>
      <c r="H447">
        <v>12306</v>
      </c>
      <c r="I447" t="s">
        <v>51</v>
      </c>
      <c r="J447" t="s">
        <v>64</v>
      </c>
      <c r="K447">
        <v>1</v>
      </c>
      <c r="L447" t="s">
        <v>41</v>
      </c>
      <c r="M447" t="s">
        <v>41</v>
      </c>
      <c r="N447" t="s">
        <v>43</v>
      </c>
      <c r="O447" t="s">
        <v>42</v>
      </c>
      <c r="P447" t="s">
        <v>43</v>
      </c>
      <c r="Q447" t="s">
        <v>42</v>
      </c>
      <c r="R447" t="s">
        <v>43</v>
      </c>
      <c r="S447" t="s">
        <v>43</v>
      </c>
      <c r="T447" t="s">
        <v>41</v>
      </c>
      <c r="U447" t="s">
        <v>56</v>
      </c>
      <c r="V447" t="b">
        <v>1</v>
      </c>
      <c r="W447" t="s">
        <v>45</v>
      </c>
      <c r="X447" t="s">
        <v>41</v>
      </c>
      <c r="Y447" t="s">
        <v>43</v>
      </c>
      <c r="Z447" t="s">
        <v>43</v>
      </c>
      <c r="AA447" t="s">
        <v>41</v>
      </c>
      <c r="AB447" t="s">
        <v>41</v>
      </c>
      <c r="AC447" t="s">
        <v>43</v>
      </c>
      <c r="AD447" t="s">
        <v>59</v>
      </c>
      <c r="AE447" t="s">
        <v>47</v>
      </c>
      <c r="AF447" t="s">
        <v>47</v>
      </c>
      <c r="AG447" t="s">
        <v>54</v>
      </c>
      <c r="AI447">
        <v>0</v>
      </c>
      <c r="AJ447" t="s">
        <v>82</v>
      </c>
      <c r="AK447" t="s">
        <v>49</v>
      </c>
    </row>
    <row r="448" spans="1:37" x14ac:dyDescent="0.3">
      <c r="A448">
        <v>447</v>
      </c>
      <c r="B448">
        <v>451</v>
      </c>
      <c r="C448" t="s">
        <v>37</v>
      </c>
      <c r="G448" t="s">
        <v>58</v>
      </c>
      <c r="H448">
        <v>12303</v>
      </c>
      <c r="I448" t="s">
        <v>51</v>
      </c>
      <c r="J448" t="s">
        <v>64</v>
      </c>
      <c r="K448">
        <v>1</v>
      </c>
      <c r="L448" t="s">
        <v>41</v>
      </c>
      <c r="M448" t="s">
        <v>41</v>
      </c>
      <c r="N448" t="s">
        <v>41</v>
      </c>
      <c r="O448" t="s">
        <v>42</v>
      </c>
      <c r="P448" t="s">
        <v>43</v>
      </c>
      <c r="Q448" t="s">
        <v>43</v>
      </c>
      <c r="R448" t="s">
        <v>43</v>
      </c>
      <c r="S448" t="s">
        <v>43</v>
      </c>
      <c r="T448" t="s">
        <v>43</v>
      </c>
      <c r="U448" t="s">
        <v>56</v>
      </c>
      <c r="V448" t="b">
        <v>1</v>
      </c>
      <c r="W448" t="s">
        <v>45</v>
      </c>
      <c r="X448" t="s">
        <v>41</v>
      </c>
      <c r="Y448" t="s">
        <v>43</v>
      </c>
      <c r="Z448" t="s">
        <v>43</v>
      </c>
      <c r="AA448" t="s">
        <v>41</v>
      </c>
      <c r="AB448" t="s">
        <v>41</v>
      </c>
      <c r="AC448" t="s">
        <v>43</v>
      </c>
      <c r="AD448" t="s">
        <v>59</v>
      </c>
      <c r="AE448" t="s">
        <v>47</v>
      </c>
      <c r="AF448" t="s">
        <v>47</v>
      </c>
      <c r="AG448" t="s">
        <v>47</v>
      </c>
      <c r="AI448">
        <v>0</v>
      </c>
      <c r="AJ448" t="s">
        <v>70</v>
      </c>
      <c r="AK448" t="s">
        <v>49</v>
      </c>
    </row>
    <row r="449" spans="1:37" x14ac:dyDescent="0.3">
      <c r="A449">
        <v>448</v>
      </c>
      <c r="B449">
        <v>452</v>
      </c>
      <c r="C449" t="s">
        <v>37</v>
      </c>
      <c r="G449" t="s">
        <v>58</v>
      </c>
      <c r="H449">
        <v>12304</v>
      </c>
      <c r="I449" t="s">
        <v>39</v>
      </c>
      <c r="J449" t="s">
        <v>64</v>
      </c>
      <c r="K449">
        <v>0</v>
      </c>
      <c r="L449" t="s">
        <v>41</v>
      </c>
      <c r="M449" t="s">
        <v>43</v>
      </c>
      <c r="N449" t="s">
        <v>43</v>
      </c>
      <c r="O449" t="s">
        <v>42</v>
      </c>
      <c r="P449" t="s">
        <v>43</v>
      </c>
      <c r="Q449" t="s">
        <v>42</v>
      </c>
      <c r="R449" t="s">
        <v>42</v>
      </c>
      <c r="S449" t="s">
        <v>41</v>
      </c>
      <c r="T449" t="s">
        <v>42</v>
      </c>
      <c r="U449" t="s">
        <v>72</v>
      </c>
      <c r="V449" t="b">
        <v>0</v>
      </c>
      <c r="W449" t="s">
        <v>65</v>
      </c>
      <c r="X449" t="s">
        <v>43</v>
      </c>
      <c r="Y449" t="s">
        <v>41</v>
      </c>
      <c r="Z449" t="s">
        <v>41</v>
      </c>
      <c r="AA449" t="s">
        <v>42</v>
      </c>
      <c r="AB449" t="s">
        <v>41</v>
      </c>
      <c r="AC449" t="s">
        <v>41</v>
      </c>
      <c r="AD449" t="s">
        <v>53</v>
      </c>
      <c r="AE449" t="s">
        <v>62</v>
      </c>
      <c r="AF449" t="s">
        <v>62</v>
      </c>
      <c r="AG449" t="s">
        <v>62</v>
      </c>
      <c r="AI449">
        <v>0</v>
      </c>
      <c r="AJ449" t="s">
        <v>76</v>
      </c>
      <c r="AK449" t="s">
        <v>49</v>
      </c>
    </row>
    <row r="450" spans="1:37" x14ac:dyDescent="0.3">
      <c r="A450">
        <v>449</v>
      </c>
      <c r="B450">
        <v>453</v>
      </c>
      <c r="C450" t="s">
        <v>37</v>
      </c>
      <c r="G450" t="s">
        <v>61</v>
      </c>
      <c r="H450">
        <v>12305</v>
      </c>
      <c r="I450" t="s">
        <v>39</v>
      </c>
      <c r="J450" t="s">
        <v>40</v>
      </c>
      <c r="K450">
        <v>1</v>
      </c>
      <c r="L450" t="s">
        <v>41</v>
      </c>
      <c r="M450" t="s">
        <v>42</v>
      </c>
      <c r="N450" t="s">
        <v>42</v>
      </c>
      <c r="O450" t="s">
        <v>41</v>
      </c>
      <c r="P450" t="s">
        <v>41</v>
      </c>
      <c r="Q450" t="s">
        <v>42</v>
      </c>
      <c r="R450" t="s">
        <v>43</v>
      </c>
      <c r="S450" t="s">
        <v>43</v>
      </c>
      <c r="T450" t="s">
        <v>43</v>
      </c>
      <c r="U450" t="s">
        <v>52</v>
      </c>
      <c r="V450" t="b">
        <v>0</v>
      </c>
      <c r="W450" t="s">
        <v>41</v>
      </c>
      <c r="X450" t="s">
        <v>41</v>
      </c>
      <c r="Y450" t="s">
        <v>41</v>
      </c>
      <c r="Z450" t="s">
        <v>42</v>
      </c>
      <c r="AA450" t="s">
        <v>41</v>
      </c>
      <c r="AB450" t="s">
        <v>41</v>
      </c>
      <c r="AC450" t="s">
        <v>43</v>
      </c>
      <c r="AD450" t="s">
        <v>46</v>
      </c>
      <c r="AE450" t="s">
        <v>47</v>
      </c>
      <c r="AF450" t="s">
        <v>47</v>
      </c>
      <c r="AG450" t="s">
        <v>62</v>
      </c>
      <c r="AH450" t="s">
        <v>216</v>
      </c>
      <c r="AI450">
        <v>1</v>
      </c>
      <c r="AJ450" t="s">
        <v>48</v>
      </c>
      <c r="AK450" t="s">
        <v>84</v>
      </c>
    </row>
    <row r="451" spans="1:37" x14ac:dyDescent="0.3">
      <c r="A451">
        <v>450</v>
      </c>
      <c r="B451">
        <v>454</v>
      </c>
      <c r="C451" t="s">
        <v>37</v>
      </c>
      <c r="G451" t="s">
        <v>67</v>
      </c>
      <c r="H451">
        <v>12308</v>
      </c>
      <c r="I451" t="s">
        <v>39</v>
      </c>
      <c r="J451" t="s">
        <v>40</v>
      </c>
      <c r="K451">
        <v>1</v>
      </c>
      <c r="L451" t="s">
        <v>41</v>
      </c>
      <c r="M451" t="s">
        <v>43</v>
      </c>
      <c r="N451" t="s">
        <v>42</v>
      </c>
      <c r="O451" t="s">
        <v>43</v>
      </c>
      <c r="P451" t="s">
        <v>43</v>
      </c>
      <c r="Q451" t="s">
        <v>43</v>
      </c>
      <c r="R451" t="s">
        <v>42</v>
      </c>
      <c r="S451" t="s">
        <v>42</v>
      </c>
      <c r="T451" t="s">
        <v>42</v>
      </c>
      <c r="U451" t="s">
        <v>56</v>
      </c>
      <c r="V451" t="b">
        <v>1</v>
      </c>
      <c r="W451" t="s">
        <v>65</v>
      </c>
      <c r="X451" t="s">
        <v>41</v>
      </c>
      <c r="Y451" t="s">
        <v>42</v>
      </c>
      <c r="Z451" t="s">
        <v>42</v>
      </c>
      <c r="AA451" t="s">
        <v>41</v>
      </c>
      <c r="AB451" t="s">
        <v>43</v>
      </c>
      <c r="AC451" t="s">
        <v>42</v>
      </c>
      <c r="AD451" t="s">
        <v>46</v>
      </c>
      <c r="AE451" t="s">
        <v>54</v>
      </c>
      <c r="AF451" t="s">
        <v>47</v>
      </c>
      <c r="AG451" t="s">
        <v>54</v>
      </c>
      <c r="AI451">
        <v>0</v>
      </c>
      <c r="AJ451" t="s">
        <v>55</v>
      </c>
      <c r="AK451" t="s">
        <v>49</v>
      </c>
    </row>
    <row r="452" spans="1:37" x14ac:dyDescent="0.3">
      <c r="A452">
        <v>451</v>
      </c>
      <c r="B452">
        <v>455</v>
      </c>
      <c r="C452" t="s">
        <v>37</v>
      </c>
      <c r="G452" t="s">
        <v>58</v>
      </c>
      <c r="H452">
        <v>12308</v>
      </c>
      <c r="I452" t="s">
        <v>39</v>
      </c>
      <c r="J452" t="s">
        <v>71</v>
      </c>
      <c r="K452">
        <v>0</v>
      </c>
      <c r="L452" t="s">
        <v>41</v>
      </c>
      <c r="M452" t="s">
        <v>41</v>
      </c>
      <c r="N452" t="s">
        <v>43</v>
      </c>
      <c r="O452" t="s">
        <v>42</v>
      </c>
      <c r="P452" t="s">
        <v>43</v>
      </c>
      <c r="Q452" t="s">
        <v>43</v>
      </c>
      <c r="R452" t="s">
        <v>43</v>
      </c>
      <c r="S452" t="s">
        <v>43</v>
      </c>
      <c r="T452" t="s">
        <v>43</v>
      </c>
      <c r="U452" t="s">
        <v>56</v>
      </c>
      <c r="V452" t="b">
        <v>0</v>
      </c>
      <c r="W452" t="s">
        <v>65</v>
      </c>
      <c r="X452" t="s">
        <v>43</v>
      </c>
      <c r="Y452" t="s">
        <v>42</v>
      </c>
      <c r="Z452" t="s">
        <v>43</v>
      </c>
      <c r="AA452" t="s">
        <v>41</v>
      </c>
      <c r="AB452" t="s">
        <v>41</v>
      </c>
      <c r="AC452" t="s">
        <v>41</v>
      </c>
      <c r="AD452" t="s">
        <v>53</v>
      </c>
      <c r="AE452" t="s">
        <v>62</v>
      </c>
      <c r="AF452" t="s">
        <v>62</v>
      </c>
      <c r="AG452" t="s">
        <v>62</v>
      </c>
      <c r="AH452" t="s">
        <v>217</v>
      </c>
      <c r="AI452">
        <v>1</v>
      </c>
      <c r="AJ452" t="s">
        <v>55</v>
      </c>
      <c r="AK452" t="s">
        <v>49</v>
      </c>
    </row>
    <row r="453" spans="1:37" x14ac:dyDescent="0.3">
      <c r="A453">
        <v>452</v>
      </c>
      <c r="B453">
        <v>456</v>
      </c>
      <c r="C453" t="s">
        <v>37</v>
      </c>
      <c r="G453" t="s">
        <v>83</v>
      </c>
      <c r="H453">
        <v>12306</v>
      </c>
      <c r="I453" t="s">
        <v>88</v>
      </c>
      <c r="J453" t="s">
        <v>40</v>
      </c>
      <c r="K453">
        <v>0</v>
      </c>
      <c r="L453" t="s">
        <v>41</v>
      </c>
      <c r="M453" t="s">
        <v>43</v>
      </c>
      <c r="N453" t="s">
        <v>42</v>
      </c>
      <c r="O453" t="s">
        <v>42</v>
      </c>
      <c r="P453" t="s">
        <v>41</v>
      </c>
      <c r="Q453" t="s">
        <v>42</v>
      </c>
      <c r="R453" t="s">
        <v>43</v>
      </c>
      <c r="S453" t="s">
        <v>41</v>
      </c>
      <c r="T453" t="s">
        <v>43</v>
      </c>
      <c r="U453" t="s">
        <v>52</v>
      </c>
      <c r="V453" t="b">
        <v>0</v>
      </c>
      <c r="W453" t="s">
        <v>73</v>
      </c>
      <c r="X453" t="s">
        <v>43</v>
      </c>
      <c r="Y453" t="s">
        <v>41</v>
      </c>
      <c r="Z453" t="s">
        <v>41</v>
      </c>
      <c r="AA453" t="s">
        <v>41</v>
      </c>
      <c r="AB453" t="s">
        <v>41</v>
      </c>
      <c r="AC453" t="s">
        <v>41</v>
      </c>
      <c r="AD453" t="s">
        <v>77</v>
      </c>
      <c r="AE453" t="s">
        <v>54</v>
      </c>
      <c r="AF453" t="s">
        <v>54</v>
      </c>
      <c r="AG453" t="s">
        <v>47</v>
      </c>
      <c r="AH453" t="s">
        <v>218</v>
      </c>
      <c r="AI453">
        <v>1</v>
      </c>
      <c r="AJ453" t="s">
        <v>82</v>
      </c>
      <c r="AK453" t="s">
        <v>49</v>
      </c>
    </row>
    <row r="454" spans="1:37" x14ac:dyDescent="0.3">
      <c r="A454">
        <v>453</v>
      </c>
      <c r="B454">
        <v>457</v>
      </c>
      <c r="C454" t="s">
        <v>37</v>
      </c>
      <c r="G454" t="s">
        <v>83</v>
      </c>
      <c r="H454">
        <v>12308</v>
      </c>
      <c r="I454" t="s">
        <v>219</v>
      </c>
      <c r="J454" t="s">
        <v>40</v>
      </c>
      <c r="K454">
        <v>0</v>
      </c>
      <c r="L454" t="s">
        <v>43</v>
      </c>
      <c r="M454" t="s">
        <v>43</v>
      </c>
      <c r="N454" t="s">
        <v>42</v>
      </c>
      <c r="O454" t="s">
        <v>42</v>
      </c>
      <c r="P454" t="s">
        <v>43</v>
      </c>
      <c r="Q454" t="s">
        <v>42</v>
      </c>
      <c r="R454" t="s">
        <v>43</v>
      </c>
      <c r="S454" t="s">
        <v>43</v>
      </c>
      <c r="T454" t="s">
        <v>43</v>
      </c>
      <c r="U454" t="s">
        <v>56</v>
      </c>
      <c r="V454" t="b">
        <v>0</v>
      </c>
      <c r="W454" t="s">
        <v>41</v>
      </c>
      <c r="X454" t="s">
        <v>43</v>
      </c>
      <c r="Y454" t="s">
        <v>43</v>
      </c>
      <c r="Z454" t="s">
        <v>43</v>
      </c>
      <c r="AA454" t="s">
        <v>43</v>
      </c>
      <c r="AB454" t="s">
        <v>43</v>
      </c>
      <c r="AC454" t="s">
        <v>43</v>
      </c>
      <c r="AD454" t="s">
        <v>53</v>
      </c>
      <c r="AE454" t="s">
        <v>54</v>
      </c>
      <c r="AF454" t="s">
        <v>54</v>
      </c>
      <c r="AG454" t="s">
        <v>54</v>
      </c>
      <c r="AH454" t="s">
        <v>220</v>
      </c>
      <c r="AI454">
        <v>1</v>
      </c>
      <c r="AJ454" t="s">
        <v>55</v>
      </c>
      <c r="AK454" t="s">
        <v>49</v>
      </c>
    </row>
    <row r="455" spans="1:37" x14ac:dyDescent="0.3">
      <c r="A455">
        <v>454</v>
      </c>
      <c r="B455">
        <v>458</v>
      </c>
      <c r="C455" t="s">
        <v>37</v>
      </c>
      <c r="G455" t="s">
        <v>50</v>
      </c>
      <c r="H455">
        <v>12308</v>
      </c>
      <c r="I455" t="s">
        <v>39</v>
      </c>
      <c r="J455" t="s">
        <v>40</v>
      </c>
      <c r="K455">
        <v>0</v>
      </c>
      <c r="L455" t="s">
        <v>41</v>
      </c>
      <c r="M455" t="s">
        <v>42</v>
      </c>
      <c r="N455" t="s">
        <v>41</v>
      </c>
      <c r="O455" t="s">
        <v>42</v>
      </c>
      <c r="P455" t="s">
        <v>43</v>
      </c>
      <c r="Q455" t="s">
        <v>42</v>
      </c>
      <c r="R455" t="s">
        <v>42</v>
      </c>
      <c r="S455" t="s">
        <v>42</v>
      </c>
      <c r="T455" t="s">
        <v>42</v>
      </c>
      <c r="U455" t="s">
        <v>72</v>
      </c>
      <c r="V455" t="b">
        <v>1</v>
      </c>
      <c r="W455" t="s">
        <v>65</v>
      </c>
      <c r="X455" t="s">
        <v>41</v>
      </c>
      <c r="Y455" t="s">
        <v>43</v>
      </c>
      <c r="Z455" t="s">
        <v>43</v>
      </c>
      <c r="AA455" t="s">
        <v>41</v>
      </c>
      <c r="AB455" t="s">
        <v>41</v>
      </c>
      <c r="AC455" t="s">
        <v>42</v>
      </c>
      <c r="AD455" t="s">
        <v>46</v>
      </c>
      <c r="AE455" t="s">
        <v>54</v>
      </c>
      <c r="AF455" t="s">
        <v>54</v>
      </c>
      <c r="AG455" t="s">
        <v>62</v>
      </c>
      <c r="AI455">
        <v>0</v>
      </c>
      <c r="AJ455" t="s">
        <v>55</v>
      </c>
      <c r="AK455" t="s">
        <v>57</v>
      </c>
    </row>
    <row r="456" spans="1:37" x14ac:dyDescent="0.3">
      <c r="A456">
        <v>455</v>
      </c>
      <c r="B456">
        <v>459</v>
      </c>
      <c r="C456" t="s">
        <v>37</v>
      </c>
      <c r="G456" t="s">
        <v>67</v>
      </c>
      <c r="H456">
        <v>12304</v>
      </c>
      <c r="I456" t="s">
        <v>88</v>
      </c>
      <c r="J456" t="s">
        <v>40</v>
      </c>
      <c r="K456">
        <v>0</v>
      </c>
      <c r="L456" t="s">
        <v>41</v>
      </c>
      <c r="M456" t="s">
        <v>41</v>
      </c>
      <c r="N456" t="s">
        <v>43</v>
      </c>
      <c r="O456" t="s">
        <v>42</v>
      </c>
      <c r="P456" t="s">
        <v>42</v>
      </c>
      <c r="Q456" t="s">
        <v>42</v>
      </c>
      <c r="R456" t="s">
        <v>43</v>
      </c>
      <c r="S456" t="s">
        <v>41</v>
      </c>
      <c r="T456" t="s">
        <v>42</v>
      </c>
      <c r="U456" t="s">
        <v>56</v>
      </c>
      <c r="V456" t="b">
        <v>0</v>
      </c>
      <c r="W456" t="s">
        <v>43</v>
      </c>
      <c r="X456" t="s">
        <v>41</v>
      </c>
      <c r="Y456" t="s">
        <v>43</v>
      </c>
      <c r="Z456" t="s">
        <v>43</v>
      </c>
      <c r="AA456" t="s">
        <v>41</v>
      </c>
      <c r="AB456" t="s">
        <v>43</v>
      </c>
      <c r="AC456" t="s">
        <v>43</v>
      </c>
      <c r="AD456" t="s">
        <v>46</v>
      </c>
      <c r="AE456" t="s">
        <v>54</v>
      </c>
      <c r="AF456" t="s">
        <v>54</v>
      </c>
      <c r="AG456" t="s">
        <v>54</v>
      </c>
      <c r="AI456">
        <v>0</v>
      </c>
      <c r="AJ456" t="s">
        <v>76</v>
      </c>
      <c r="AK456" t="s">
        <v>57</v>
      </c>
    </row>
    <row r="457" spans="1:37" x14ac:dyDescent="0.3">
      <c r="A457">
        <v>456</v>
      </c>
      <c r="B457">
        <v>460</v>
      </c>
      <c r="C457" t="s">
        <v>37</v>
      </c>
      <c r="G457" t="s">
        <v>83</v>
      </c>
      <c r="H457">
        <v>12308</v>
      </c>
      <c r="I457" t="s">
        <v>221</v>
      </c>
      <c r="J457" t="s">
        <v>40</v>
      </c>
      <c r="K457">
        <v>0</v>
      </c>
      <c r="L457" t="s">
        <v>42</v>
      </c>
      <c r="M457" t="s">
        <v>42</v>
      </c>
      <c r="N457" t="s">
        <v>42</v>
      </c>
      <c r="O457" t="s">
        <v>42</v>
      </c>
      <c r="P457" t="s">
        <v>42</v>
      </c>
      <c r="Q457" t="s">
        <v>42</v>
      </c>
      <c r="R457" t="s">
        <v>41</v>
      </c>
      <c r="S457" t="s">
        <v>41</v>
      </c>
      <c r="T457" t="s">
        <v>42</v>
      </c>
      <c r="U457" t="s">
        <v>72</v>
      </c>
      <c r="V457" t="b">
        <v>0</v>
      </c>
      <c r="W457" t="s">
        <v>43</v>
      </c>
      <c r="X457" t="s">
        <v>43</v>
      </c>
      <c r="Y457" t="s">
        <v>41</v>
      </c>
      <c r="Z457" t="s">
        <v>43</v>
      </c>
      <c r="AA457" t="s">
        <v>43</v>
      </c>
      <c r="AB457" t="s">
        <v>41</v>
      </c>
      <c r="AC457" t="s">
        <v>42</v>
      </c>
      <c r="AD457" t="s">
        <v>120</v>
      </c>
      <c r="AE457" t="s">
        <v>74</v>
      </c>
      <c r="AF457" t="s">
        <v>79</v>
      </c>
      <c r="AG457" t="s">
        <v>74</v>
      </c>
      <c r="AH457" t="s">
        <v>222</v>
      </c>
      <c r="AI457">
        <v>1</v>
      </c>
      <c r="AJ457" t="s">
        <v>55</v>
      </c>
      <c r="AK457" t="s">
        <v>57</v>
      </c>
    </row>
    <row r="458" spans="1:37" x14ac:dyDescent="0.3">
      <c r="A458">
        <v>457</v>
      </c>
      <c r="B458">
        <v>461</v>
      </c>
      <c r="C458" t="s">
        <v>37</v>
      </c>
      <c r="G458" t="s">
        <v>58</v>
      </c>
      <c r="H458">
        <v>12307</v>
      </c>
      <c r="I458" t="s">
        <v>121</v>
      </c>
      <c r="J458" t="s">
        <v>40</v>
      </c>
      <c r="K458">
        <v>0</v>
      </c>
      <c r="L458" t="s">
        <v>41</v>
      </c>
      <c r="M458" t="s">
        <v>43</v>
      </c>
      <c r="N458" t="s">
        <v>42</v>
      </c>
      <c r="O458" t="s">
        <v>42</v>
      </c>
      <c r="P458" t="s">
        <v>43</v>
      </c>
      <c r="Q458" t="s">
        <v>42</v>
      </c>
      <c r="R458" t="s">
        <v>43</v>
      </c>
      <c r="S458" t="s">
        <v>43</v>
      </c>
      <c r="T458" t="s">
        <v>43</v>
      </c>
      <c r="U458" t="s">
        <v>52</v>
      </c>
      <c r="V458" t="b">
        <v>0</v>
      </c>
      <c r="W458" t="s">
        <v>73</v>
      </c>
      <c r="X458" t="s">
        <v>43</v>
      </c>
      <c r="Y458" t="s">
        <v>43</v>
      </c>
      <c r="Z458" t="s">
        <v>43</v>
      </c>
      <c r="AA458" t="s">
        <v>43</v>
      </c>
      <c r="AB458" t="s">
        <v>43</v>
      </c>
      <c r="AC458" t="s">
        <v>43</v>
      </c>
      <c r="AD458" t="s">
        <v>53</v>
      </c>
      <c r="AE458" t="s">
        <v>62</v>
      </c>
      <c r="AF458" t="s">
        <v>62</v>
      </c>
      <c r="AG458" t="s">
        <v>62</v>
      </c>
      <c r="AI458">
        <v>0</v>
      </c>
      <c r="AJ458" t="s">
        <v>108</v>
      </c>
      <c r="AK458" t="s">
        <v>57</v>
      </c>
    </row>
    <row r="459" spans="1:37" x14ac:dyDescent="0.3">
      <c r="A459">
        <v>458</v>
      </c>
      <c r="B459">
        <v>462</v>
      </c>
      <c r="C459" t="s">
        <v>37</v>
      </c>
      <c r="G459" t="s">
        <v>58</v>
      </c>
      <c r="H459">
        <v>12303</v>
      </c>
      <c r="I459" t="s">
        <v>223</v>
      </c>
      <c r="J459" t="s">
        <v>130</v>
      </c>
      <c r="K459">
        <v>0</v>
      </c>
      <c r="L459" t="s">
        <v>41</v>
      </c>
      <c r="M459" t="s">
        <v>41</v>
      </c>
      <c r="N459" t="s">
        <v>41</v>
      </c>
      <c r="O459" t="s">
        <v>42</v>
      </c>
      <c r="P459" t="s">
        <v>42</v>
      </c>
      <c r="Q459" t="s">
        <v>42</v>
      </c>
      <c r="R459" t="s">
        <v>43</v>
      </c>
      <c r="S459" t="s">
        <v>43</v>
      </c>
      <c r="T459" t="s">
        <v>42</v>
      </c>
      <c r="U459" t="s">
        <v>52</v>
      </c>
      <c r="V459" t="b">
        <v>1</v>
      </c>
      <c r="W459" t="s">
        <v>45</v>
      </c>
      <c r="X459" t="s">
        <v>41</v>
      </c>
      <c r="Y459" t="s">
        <v>42</v>
      </c>
      <c r="Z459" t="s">
        <v>43</v>
      </c>
      <c r="AA459" t="s">
        <v>41</v>
      </c>
      <c r="AB459" t="s">
        <v>43</v>
      </c>
      <c r="AC459" t="s">
        <v>43</v>
      </c>
      <c r="AD459" t="s">
        <v>46</v>
      </c>
      <c r="AE459" t="s">
        <v>54</v>
      </c>
      <c r="AF459" t="s">
        <v>54</v>
      </c>
      <c r="AG459" t="s">
        <v>47</v>
      </c>
      <c r="AI459">
        <v>0</v>
      </c>
      <c r="AJ459" t="s">
        <v>70</v>
      </c>
      <c r="AK459" t="s">
        <v>49</v>
      </c>
    </row>
    <row r="460" spans="1:37" x14ac:dyDescent="0.3">
      <c r="A460">
        <v>459</v>
      </c>
      <c r="B460">
        <v>463</v>
      </c>
      <c r="C460" t="s">
        <v>37</v>
      </c>
      <c r="G460" t="s">
        <v>61</v>
      </c>
      <c r="H460">
        <v>12303</v>
      </c>
      <c r="I460" t="s">
        <v>224</v>
      </c>
      <c r="J460" t="s">
        <v>40</v>
      </c>
      <c r="K460">
        <v>0</v>
      </c>
      <c r="L460" t="s">
        <v>43</v>
      </c>
      <c r="M460" t="s">
        <v>41</v>
      </c>
      <c r="N460" t="s">
        <v>41</v>
      </c>
      <c r="O460" t="s">
        <v>42</v>
      </c>
      <c r="P460" t="s">
        <v>42</v>
      </c>
      <c r="Q460" t="s">
        <v>42</v>
      </c>
      <c r="R460" t="s">
        <v>43</v>
      </c>
      <c r="S460" t="s">
        <v>43</v>
      </c>
      <c r="T460" t="s">
        <v>43</v>
      </c>
      <c r="U460" t="s">
        <v>56</v>
      </c>
      <c r="V460" t="b">
        <v>1</v>
      </c>
      <c r="W460" t="s">
        <v>65</v>
      </c>
      <c r="X460" t="s">
        <v>41</v>
      </c>
      <c r="Y460" t="s">
        <v>43</v>
      </c>
      <c r="Z460" t="s">
        <v>43</v>
      </c>
      <c r="AA460" t="s">
        <v>41</v>
      </c>
      <c r="AB460" t="s">
        <v>41</v>
      </c>
      <c r="AC460" t="s">
        <v>42</v>
      </c>
      <c r="AD460" t="s">
        <v>46</v>
      </c>
      <c r="AE460" t="s">
        <v>47</v>
      </c>
      <c r="AF460" t="s">
        <v>47</v>
      </c>
      <c r="AG460" t="s">
        <v>47</v>
      </c>
      <c r="AI460">
        <v>0</v>
      </c>
      <c r="AJ460" t="s">
        <v>70</v>
      </c>
      <c r="AK460" t="s">
        <v>49</v>
      </c>
    </row>
    <row r="461" spans="1:37" x14ac:dyDescent="0.3">
      <c r="A461">
        <v>460</v>
      </c>
      <c r="B461">
        <v>464</v>
      </c>
      <c r="C461" t="s">
        <v>37</v>
      </c>
      <c r="G461" t="s">
        <v>58</v>
      </c>
      <c r="H461">
        <v>12306</v>
      </c>
      <c r="I461" t="s">
        <v>39</v>
      </c>
      <c r="J461" t="s">
        <v>40</v>
      </c>
      <c r="K461">
        <v>1</v>
      </c>
      <c r="L461" t="s">
        <v>42</v>
      </c>
      <c r="M461" t="s">
        <v>41</v>
      </c>
      <c r="N461" t="s">
        <v>42</v>
      </c>
      <c r="O461" t="s">
        <v>42</v>
      </c>
      <c r="P461" t="s">
        <v>43</v>
      </c>
      <c r="Q461" t="s">
        <v>42</v>
      </c>
      <c r="R461" t="s">
        <v>42</v>
      </c>
      <c r="S461" t="s">
        <v>42</v>
      </c>
      <c r="T461" t="s">
        <v>42</v>
      </c>
      <c r="U461" t="s">
        <v>52</v>
      </c>
      <c r="V461" t="b">
        <v>0</v>
      </c>
      <c r="W461" t="s">
        <v>45</v>
      </c>
      <c r="X461" t="s">
        <v>41</v>
      </c>
      <c r="Y461" t="s">
        <v>41</v>
      </c>
      <c r="Z461" t="s">
        <v>42</v>
      </c>
      <c r="AA461" t="s">
        <v>41</v>
      </c>
      <c r="AB461" t="s">
        <v>41</v>
      </c>
      <c r="AC461" t="s">
        <v>42</v>
      </c>
      <c r="AD461" t="s">
        <v>59</v>
      </c>
      <c r="AE461" t="s">
        <v>47</v>
      </c>
      <c r="AF461" t="s">
        <v>62</v>
      </c>
      <c r="AG461" t="s">
        <v>54</v>
      </c>
      <c r="AI461">
        <v>0</v>
      </c>
      <c r="AJ461" t="s">
        <v>82</v>
      </c>
      <c r="AK461" t="s">
        <v>49</v>
      </c>
    </row>
    <row r="462" spans="1:37" x14ac:dyDescent="0.3">
      <c r="A462">
        <v>461</v>
      </c>
      <c r="B462">
        <v>465</v>
      </c>
      <c r="C462" t="s">
        <v>37</v>
      </c>
      <c r="G462" t="s">
        <v>61</v>
      </c>
      <c r="H462">
        <v>12303</v>
      </c>
      <c r="I462" t="s">
        <v>225</v>
      </c>
      <c r="J462" t="s">
        <v>130</v>
      </c>
      <c r="K462">
        <v>0</v>
      </c>
      <c r="L462" t="s">
        <v>43</v>
      </c>
      <c r="M462" t="s">
        <v>43</v>
      </c>
      <c r="N462" t="s">
        <v>43</v>
      </c>
      <c r="O462" t="s">
        <v>43</v>
      </c>
      <c r="P462" t="s">
        <v>43</v>
      </c>
      <c r="Q462" t="s">
        <v>43</v>
      </c>
      <c r="R462" t="s">
        <v>43</v>
      </c>
      <c r="S462" t="s">
        <v>43</v>
      </c>
      <c r="T462" t="s">
        <v>43</v>
      </c>
      <c r="U462" t="s">
        <v>56</v>
      </c>
      <c r="V462" t="b">
        <v>0</v>
      </c>
      <c r="W462" t="s">
        <v>41</v>
      </c>
      <c r="X462" t="s">
        <v>41</v>
      </c>
      <c r="Y462" t="s">
        <v>41</v>
      </c>
      <c r="Z462" t="s">
        <v>42</v>
      </c>
      <c r="AA462" t="s">
        <v>41</v>
      </c>
      <c r="AB462" t="s">
        <v>41</v>
      </c>
      <c r="AC462" t="s">
        <v>43</v>
      </c>
      <c r="AD462" t="s">
        <v>46</v>
      </c>
      <c r="AE462" t="s">
        <v>47</v>
      </c>
      <c r="AF462" t="s">
        <v>47</v>
      </c>
      <c r="AG462" t="s">
        <v>47</v>
      </c>
      <c r="AI462">
        <v>0</v>
      </c>
      <c r="AJ462" t="s">
        <v>70</v>
      </c>
      <c r="AK462" t="s">
        <v>49</v>
      </c>
    </row>
    <row r="463" spans="1:37" x14ac:dyDescent="0.3">
      <c r="A463">
        <v>462</v>
      </c>
      <c r="B463">
        <v>466</v>
      </c>
      <c r="C463" t="s">
        <v>37</v>
      </c>
      <c r="G463" t="s">
        <v>58</v>
      </c>
      <c r="H463">
        <v>12307</v>
      </c>
      <c r="I463" t="s">
        <v>39</v>
      </c>
      <c r="J463" t="s">
        <v>40</v>
      </c>
      <c r="K463">
        <v>0</v>
      </c>
      <c r="L463" t="s">
        <v>43</v>
      </c>
      <c r="M463" t="s">
        <v>42</v>
      </c>
      <c r="N463" t="s">
        <v>42</v>
      </c>
      <c r="O463" t="s">
        <v>42</v>
      </c>
      <c r="P463" t="s">
        <v>43</v>
      </c>
      <c r="Q463" t="s">
        <v>42</v>
      </c>
      <c r="R463" t="s">
        <v>42</v>
      </c>
      <c r="S463" t="s">
        <v>42</v>
      </c>
      <c r="T463" t="s">
        <v>42</v>
      </c>
      <c r="U463" t="s">
        <v>72</v>
      </c>
      <c r="V463" t="b">
        <v>0</v>
      </c>
      <c r="W463" t="s">
        <v>45</v>
      </c>
      <c r="X463" t="s">
        <v>41</v>
      </c>
      <c r="Y463" t="s">
        <v>43</v>
      </c>
      <c r="Z463" t="s">
        <v>43</v>
      </c>
      <c r="AA463" t="s">
        <v>41</v>
      </c>
      <c r="AB463" t="s">
        <v>43</v>
      </c>
      <c r="AC463" t="s">
        <v>43</v>
      </c>
      <c r="AD463" t="s">
        <v>46</v>
      </c>
      <c r="AE463" t="s">
        <v>47</v>
      </c>
      <c r="AF463" t="s">
        <v>47</v>
      </c>
      <c r="AG463" t="s">
        <v>47</v>
      </c>
      <c r="AH463" t="s">
        <v>226</v>
      </c>
      <c r="AI463">
        <v>1</v>
      </c>
      <c r="AJ463" t="s">
        <v>108</v>
      </c>
      <c r="AK463" t="s">
        <v>57</v>
      </c>
    </row>
    <row r="464" spans="1:37" x14ac:dyDescent="0.3">
      <c r="A464">
        <v>463</v>
      </c>
      <c r="B464">
        <v>467</v>
      </c>
      <c r="C464" t="s">
        <v>37</v>
      </c>
      <c r="G464" t="s">
        <v>61</v>
      </c>
      <c r="H464">
        <v>12308</v>
      </c>
      <c r="I464" t="s">
        <v>224</v>
      </c>
      <c r="J464" t="s">
        <v>144</v>
      </c>
      <c r="K464">
        <v>0</v>
      </c>
      <c r="L464" t="s">
        <v>41</v>
      </c>
      <c r="M464" t="s">
        <v>42</v>
      </c>
      <c r="N464" t="s">
        <v>42</v>
      </c>
      <c r="O464" t="s">
        <v>42</v>
      </c>
      <c r="P464" t="s">
        <v>42</v>
      </c>
      <c r="Q464" t="s">
        <v>42</v>
      </c>
      <c r="R464" t="s">
        <v>42</v>
      </c>
      <c r="S464" t="s">
        <v>42</v>
      </c>
      <c r="T464" t="s">
        <v>42</v>
      </c>
      <c r="U464" t="s">
        <v>52</v>
      </c>
      <c r="V464" t="b">
        <v>1</v>
      </c>
      <c r="W464" t="s">
        <v>45</v>
      </c>
      <c r="X464" t="s">
        <v>41</v>
      </c>
      <c r="Y464" t="s">
        <v>41</v>
      </c>
      <c r="Z464" t="s">
        <v>42</v>
      </c>
      <c r="AA464" t="s">
        <v>41</v>
      </c>
      <c r="AB464" t="s">
        <v>41</v>
      </c>
      <c r="AC464" t="s">
        <v>42</v>
      </c>
      <c r="AD464" t="s">
        <v>46</v>
      </c>
      <c r="AE464" t="s">
        <v>47</v>
      </c>
      <c r="AF464" t="s">
        <v>47</v>
      </c>
      <c r="AG464" t="s">
        <v>47</v>
      </c>
      <c r="AI464">
        <v>0</v>
      </c>
      <c r="AJ464" t="s">
        <v>55</v>
      </c>
      <c r="AK464" t="s">
        <v>57</v>
      </c>
    </row>
    <row r="465" spans="1:37" x14ac:dyDescent="0.3">
      <c r="A465">
        <v>464</v>
      </c>
      <c r="B465">
        <v>468</v>
      </c>
      <c r="C465" t="s">
        <v>37</v>
      </c>
      <c r="G465" t="s">
        <v>58</v>
      </c>
      <c r="H465">
        <v>12307</v>
      </c>
      <c r="I465" t="s">
        <v>224</v>
      </c>
      <c r="J465" t="s">
        <v>40</v>
      </c>
      <c r="K465">
        <v>0</v>
      </c>
      <c r="L465" t="s">
        <v>43</v>
      </c>
      <c r="M465" t="s">
        <v>43</v>
      </c>
      <c r="N465" t="s">
        <v>42</v>
      </c>
      <c r="O465" t="s">
        <v>42</v>
      </c>
      <c r="P465" t="s">
        <v>43</v>
      </c>
      <c r="Q465" t="s">
        <v>42</v>
      </c>
      <c r="R465" t="s">
        <v>43</v>
      </c>
      <c r="S465" t="s">
        <v>43</v>
      </c>
      <c r="T465" t="s">
        <v>43</v>
      </c>
      <c r="U465" t="s">
        <v>56</v>
      </c>
      <c r="V465" t="b">
        <v>0</v>
      </c>
      <c r="W465" t="s">
        <v>43</v>
      </c>
      <c r="X465" t="s">
        <v>41</v>
      </c>
      <c r="Y465" t="s">
        <v>43</v>
      </c>
      <c r="Z465" t="s">
        <v>42</v>
      </c>
      <c r="AA465" t="s">
        <v>41</v>
      </c>
      <c r="AB465" t="s">
        <v>41</v>
      </c>
      <c r="AC465" t="s">
        <v>43</v>
      </c>
      <c r="AD465" t="s">
        <v>46</v>
      </c>
      <c r="AE465" t="s">
        <v>62</v>
      </c>
      <c r="AF465" t="s">
        <v>47</v>
      </c>
      <c r="AG465" t="s">
        <v>47</v>
      </c>
      <c r="AH465" t="s">
        <v>227</v>
      </c>
      <c r="AI465">
        <v>1</v>
      </c>
      <c r="AJ465" t="s">
        <v>108</v>
      </c>
      <c r="AK465" t="s">
        <v>57</v>
      </c>
    </row>
    <row r="466" spans="1:37" x14ac:dyDescent="0.3">
      <c r="A466">
        <v>465</v>
      </c>
      <c r="B466">
        <v>469</v>
      </c>
      <c r="C466" t="s">
        <v>37</v>
      </c>
      <c r="G466" t="s">
        <v>58</v>
      </c>
      <c r="H466">
        <v>12307</v>
      </c>
      <c r="I466" t="s">
        <v>224</v>
      </c>
      <c r="J466" t="s">
        <v>40</v>
      </c>
      <c r="K466">
        <v>0</v>
      </c>
      <c r="L466" t="s">
        <v>41</v>
      </c>
      <c r="M466" t="s">
        <v>43</v>
      </c>
      <c r="N466" t="s">
        <v>42</v>
      </c>
      <c r="O466" t="s">
        <v>42</v>
      </c>
      <c r="P466" t="s">
        <v>42</v>
      </c>
      <c r="Q466" t="s">
        <v>42</v>
      </c>
      <c r="R466" t="s">
        <v>41</v>
      </c>
      <c r="S466" t="s">
        <v>41</v>
      </c>
      <c r="T466" t="s">
        <v>43</v>
      </c>
      <c r="U466" t="s">
        <v>52</v>
      </c>
      <c r="V466" t="b">
        <v>0</v>
      </c>
      <c r="W466" t="s">
        <v>41</v>
      </c>
      <c r="X466" t="s">
        <v>43</v>
      </c>
      <c r="Y466" t="s">
        <v>43</v>
      </c>
      <c r="Z466" t="s">
        <v>43</v>
      </c>
      <c r="AA466" t="s">
        <v>43</v>
      </c>
      <c r="AB466" t="s">
        <v>43</v>
      </c>
      <c r="AC466" t="s">
        <v>43</v>
      </c>
      <c r="AD466" t="s">
        <v>53</v>
      </c>
      <c r="AE466" t="s">
        <v>47</v>
      </c>
      <c r="AF466" t="s">
        <v>47</v>
      </c>
      <c r="AG466" t="s">
        <v>47</v>
      </c>
      <c r="AI466">
        <v>0</v>
      </c>
      <c r="AJ466" t="s">
        <v>108</v>
      </c>
      <c r="AK466" t="s">
        <v>57</v>
      </c>
    </row>
    <row r="467" spans="1:37" x14ac:dyDescent="0.3">
      <c r="A467">
        <v>466</v>
      </c>
      <c r="B467">
        <v>470</v>
      </c>
      <c r="C467" t="s">
        <v>37</v>
      </c>
      <c r="G467" t="s">
        <v>58</v>
      </c>
      <c r="H467">
        <v>12304</v>
      </c>
      <c r="I467" t="s">
        <v>39</v>
      </c>
      <c r="J467" t="s">
        <v>64</v>
      </c>
      <c r="K467">
        <v>0</v>
      </c>
      <c r="L467" t="s">
        <v>43</v>
      </c>
      <c r="M467" t="s">
        <v>43</v>
      </c>
      <c r="N467" t="s">
        <v>43</v>
      </c>
      <c r="O467" t="s">
        <v>43</v>
      </c>
      <c r="P467" t="s">
        <v>43</v>
      </c>
      <c r="Q467" t="s">
        <v>43</v>
      </c>
      <c r="R467" t="s">
        <v>43</v>
      </c>
      <c r="S467" t="s">
        <v>43</v>
      </c>
      <c r="T467" t="s">
        <v>43</v>
      </c>
      <c r="U467" t="s">
        <v>56</v>
      </c>
      <c r="V467" t="b">
        <v>0</v>
      </c>
      <c r="W467" t="s">
        <v>41</v>
      </c>
      <c r="X467" t="s">
        <v>41</v>
      </c>
      <c r="Y467" t="s">
        <v>41</v>
      </c>
      <c r="Z467" t="s">
        <v>41</v>
      </c>
      <c r="AA467" t="s">
        <v>41</v>
      </c>
      <c r="AB467" t="s">
        <v>41</v>
      </c>
      <c r="AC467" t="s">
        <v>41</v>
      </c>
      <c r="AD467" t="s">
        <v>53</v>
      </c>
      <c r="AE467" t="s">
        <v>62</v>
      </c>
      <c r="AF467" t="s">
        <v>79</v>
      </c>
      <c r="AG467" t="s">
        <v>79</v>
      </c>
      <c r="AH467" t="s">
        <v>228</v>
      </c>
      <c r="AI467">
        <v>1</v>
      </c>
      <c r="AJ467" t="s">
        <v>76</v>
      </c>
      <c r="AK467" t="s">
        <v>49</v>
      </c>
    </row>
    <row r="468" spans="1:37" x14ac:dyDescent="0.3">
      <c r="A468">
        <v>467</v>
      </c>
      <c r="B468">
        <v>471</v>
      </c>
      <c r="C468" t="s">
        <v>37</v>
      </c>
      <c r="G468" t="s">
        <v>138</v>
      </c>
      <c r="H468">
        <v>12306</v>
      </c>
      <c r="I468" t="s">
        <v>51</v>
      </c>
      <c r="J468" t="s">
        <v>40</v>
      </c>
      <c r="K468">
        <v>1</v>
      </c>
      <c r="L468" t="s">
        <v>41</v>
      </c>
      <c r="M468" t="s">
        <v>41</v>
      </c>
      <c r="N468" t="s">
        <v>42</v>
      </c>
      <c r="O468" t="s">
        <v>42</v>
      </c>
      <c r="P468" t="s">
        <v>42</v>
      </c>
      <c r="Q468" t="s">
        <v>42</v>
      </c>
      <c r="R468" t="s">
        <v>42</v>
      </c>
      <c r="S468" t="s">
        <v>43</v>
      </c>
      <c r="T468" t="s">
        <v>43</v>
      </c>
      <c r="U468" t="s">
        <v>56</v>
      </c>
      <c r="V468" t="b">
        <v>1</v>
      </c>
      <c r="W468" t="s">
        <v>45</v>
      </c>
      <c r="X468" t="s">
        <v>43</v>
      </c>
      <c r="Y468" t="s">
        <v>41</v>
      </c>
      <c r="Z468" t="s">
        <v>43</v>
      </c>
      <c r="AA468" t="s">
        <v>41</v>
      </c>
      <c r="AB468" t="s">
        <v>41</v>
      </c>
      <c r="AC468" t="s">
        <v>42</v>
      </c>
      <c r="AD468" t="s">
        <v>46</v>
      </c>
      <c r="AE468" t="s">
        <v>79</v>
      </c>
      <c r="AF468" t="s">
        <v>47</v>
      </c>
      <c r="AG468" t="s">
        <v>47</v>
      </c>
      <c r="AI468">
        <v>0</v>
      </c>
      <c r="AJ468" t="s">
        <v>82</v>
      </c>
      <c r="AK468" t="s">
        <v>57</v>
      </c>
    </row>
    <row r="469" spans="1:37" x14ac:dyDescent="0.3">
      <c r="A469">
        <v>468</v>
      </c>
      <c r="B469">
        <v>472</v>
      </c>
      <c r="C469" t="s">
        <v>37</v>
      </c>
      <c r="G469" t="s">
        <v>50</v>
      </c>
      <c r="H469">
        <v>12306</v>
      </c>
      <c r="I469" t="s">
        <v>51</v>
      </c>
      <c r="J469" t="s">
        <v>71</v>
      </c>
      <c r="K469">
        <v>0</v>
      </c>
      <c r="L469" t="s">
        <v>43</v>
      </c>
      <c r="M469" t="s">
        <v>43</v>
      </c>
      <c r="N469" t="s">
        <v>41</v>
      </c>
      <c r="O469" t="s">
        <v>42</v>
      </c>
      <c r="P469" t="s">
        <v>42</v>
      </c>
      <c r="Q469" t="s">
        <v>42</v>
      </c>
      <c r="R469" t="s">
        <v>42</v>
      </c>
      <c r="S469" t="s">
        <v>43</v>
      </c>
      <c r="T469" t="s">
        <v>42</v>
      </c>
      <c r="U469" t="s">
        <v>52</v>
      </c>
      <c r="V469" t="b">
        <v>0</v>
      </c>
      <c r="W469" t="s">
        <v>43</v>
      </c>
      <c r="X469" t="s">
        <v>41</v>
      </c>
      <c r="Y469" t="s">
        <v>43</v>
      </c>
      <c r="Z469" t="s">
        <v>43</v>
      </c>
      <c r="AA469" t="s">
        <v>41</v>
      </c>
      <c r="AB469" t="s">
        <v>43</v>
      </c>
      <c r="AC469" t="s">
        <v>43</v>
      </c>
      <c r="AD469" t="s">
        <v>53</v>
      </c>
      <c r="AE469" t="s">
        <v>47</v>
      </c>
      <c r="AF469" t="s">
        <v>47</v>
      </c>
      <c r="AG469" t="s">
        <v>62</v>
      </c>
      <c r="AH469" t="s">
        <v>229</v>
      </c>
      <c r="AI469">
        <v>1</v>
      </c>
      <c r="AJ469" t="s">
        <v>82</v>
      </c>
      <c r="AK469" t="s">
        <v>49</v>
      </c>
    </row>
    <row r="470" spans="1:37" x14ac:dyDescent="0.3">
      <c r="A470">
        <v>469</v>
      </c>
      <c r="B470">
        <v>473</v>
      </c>
      <c r="C470" t="s">
        <v>37</v>
      </c>
      <c r="G470" t="s">
        <v>61</v>
      </c>
      <c r="H470">
        <v>12303</v>
      </c>
      <c r="I470" t="s">
        <v>39</v>
      </c>
      <c r="J470" t="s">
        <v>64</v>
      </c>
      <c r="K470">
        <v>0</v>
      </c>
      <c r="L470" t="s">
        <v>41</v>
      </c>
      <c r="M470" t="s">
        <v>41</v>
      </c>
      <c r="N470" t="s">
        <v>42</v>
      </c>
      <c r="O470" t="s">
        <v>42</v>
      </c>
      <c r="P470" t="s">
        <v>41</v>
      </c>
      <c r="Q470" t="s">
        <v>43</v>
      </c>
      <c r="R470" t="s">
        <v>43</v>
      </c>
      <c r="S470" t="s">
        <v>43</v>
      </c>
      <c r="T470" t="s">
        <v>43</v>
      </c>
      <c r="U470" t="s">
        <v>52</v>
      </c>
      <c r="V470" t="b">
        <v>0</v>
      </c>
      <c r="W470" t="s">
        <v>43</v>
      </c>
      <c r="X470" t="s">
        <v>41</v>
      </c>
      <c r="Y470" t="s">
        <v>43</v>
      </c>
      <c r="Z470" t="s">
        <v>43</v>
      </c>
      <c r="AA470" t="s">
        <v>41</v>
      </c>
      <c r="AB470" t="s">
        <v>41</v>
      </c>
      <c r="AC470" t="s">
        <v>41</v>
      </c>
      <c r="AD470" t="s">
        <v>77</v>
      </c>
      <c r="AE470" t="s">
        <v>62</v>
      </c>
      <c r="AF470" t="s">
        <v>47</v>
      </c>
      <c r="AG470" t="s">
        <v>62</v>
      </c>
      <c r="AI470">
        <v>0</v>
      </c>
      <c r="AJ470" t="s">
        <v>70</v>
      </c>
      <c r="AK470" t="s">
        <v>49</v>
      </c>
    </row>
    <row r="471" spans="1:37" x14ac:dyDescent="0.3">
      <c r="A471">
        <v>470</v>
      </c>
      <c r="B471">
        <v>474</v>
      </c>
      <c r="C471" t="s">
        <v>37</v>
      </c>
      <c r="G471" t="s">
        <v>50</v>
      </c>
      <c r="H471">
        <v>12304</v>
      </c>
      <c r="I471" t="s">
        <v>39</v>
      </c>
      <c r="J471" t="s">
        <v>71</v>
      </c>
      <c r="K471">
        <v>0</v>
      </c>
      <c r="L471" t="s">
        <v>43</v>
      </c>
      <c r="M471" t="s">
        <v>41</v>
      </c>
      <c r="N471" t="s">
        <v>42</v>
      </c>
      <c r="O471" t="s">
        <v>43</v>
      </c>
      <c r="P471" t="s">
        <v>42</v>
      </c>
      <c r="Q471" t="s">
        <v>42</v>
      </c>
      <c r="R471" t="s">
        <v>42</v>
      </c>
      <c r="S471" t="s">
        <v>42</v>
      </c>
      <c r="T471" t="s">
        <v>42</v>
      </c>
      <c r="U471" t="s">
        <v>72</v>
      </c>
      <c r="V471" t="b">
        <v>0</v>
      </c>
      <c r="W471" t="s">
        <v>73</v>
      </c>
      <c r="X471" t="s">
        <v>41</v>
      </c>
      <c r="Y471" t="s">
        <v>42</v>
      </c>
      <c r="Z471" t="s">
        <v>42</v>
      </c>
      <c r="AA471" t="s">
        <v>41</v>
      </c>
      <c r="AB471" t="s">
        <v>42</v>
      </c>
      <c r="AC471" t="s">
        <v>42</v>
      </c>
      <c r="AD471" t="s">
        <v>53</v>
      </c>
      <c r="AE471" t="s">
        <v>47</v>
      </c>
      <c r="AF471" t="s">
        <v>47</v>
      </c>
      <c r="AG471" t="s">
        <v>47</v>
      </c>
      <c r="AH471" t="s">
        <v>230</v>
      </c>
      <c r="AI471">
        <v>1</v>
      </c>
      <c r="AJ471" t="s">
        <v>76</v>
      </c>
      <c r="AK471" t="s">
        <v>57</v>
      </c>
    </row>
    <row r="472" spans="1:37" x14ac:dyDescent="0.3">
      <c r="A472">
        <v>471</v>
      </c>
      <c r="B472">
        <v>475</v>
      </c>
      <c r="C472" t="s">
        <v>37</v>
      </c>
      <c r="G472" t="s">
        <v>83</v>
      </c>
      <c r="H472">
        <v>12306</v>
      </c>
      <c r="I472" t="s">
        <v>117</v>
      </c>
      <c r="J472" t="s">
        <v>71</v>
      </c>
      <c r="K472">
        <v>0</v>
      </c>
      <c r="L472" t="s">
        <v>41</v>
      </c>
      <c r="M472" t="s">
        <v>41</v>
      </c>
      <c r="N472" t="s">
        <v>43</v>
      </c>
      <c r="O472" t="s">
        <v>42</v>
      </c>
      <c r="P472" t="s">
        <v>43</v>
      </c>
      <c r="Q472" t="s">
        <v>43</v>
      </c>
      <c r="R472" t="s">
        <v>42</v>
      </c>
      <c r="S472" t="s">
        <v>43</v>
      </c>
      <c r="T472" t="s">
        <v>43</v>
      </c>
      <c r="U472" t="s">
        <v>56</v>
      </c>
      <c r="V472" t="b">
        <v>0</v>
      </c>
      <c r="W472" t="s">
        <v>65</v>
      </c>
      <c r="X472" t="s">
        <v>41</v>
      </c>
      <c r="Y472" t="s">
        <v>42</v>
      </c>
      <c r="Z472" t="s">
        <v>42</v>
      </c>
      <c r="AA472" t="s">
        <v>41</v>
      </c>
      <c r="AB472" t="s">
        <v>42</v>
      </c>
      <c r="AC472" t="s">
        <v>42</v>
      </c>
      <c r="AD472" t="s">
        <v>46</v>
      </c>
      <c r="AE472" t="s">
        <v>62</v>
      </c>
      <c r="AF472" t="s">
        <v>47</v>
      </c>
      <c r="AG472" t="s">
        <v>62</v>
      </c>
      <c r="AH472" t="s">
        <v>231</v>
      </c>
      <c r="AI472">
        <v>1</v>
      </c>
      <c r="AJ472" t="s">
        <v>82</v>
      </c>
      <c r="AK472" t="s">
        <v>49</v>
      </c>
    </row>
    <row r="473" spans="1:37" x14ac:dyDescent="0.3">
      <c r="A473">
        <v>472</v>
      </c>
      <c r="B473">
        <v>476</v>
      </c>
      <c r="C473" t="s">
        <v>37</v>
      </c>
      <c r="G473" t="s">
        <v>85</v>
      </c>
      <c r="H473">
        <v>12305</v>
      </c>
      <c r="I473" t="s">
        <v>39</v>
      </c>
      <c r="J473" t="s">
        <v>40</v>
      </c>
      <c r="K473">
        <v>0</v>
      </c>
      <c r="L473" t="s">
        <v>41</v>
      </c>
      <c r="M473" t="s">
        <v>42</v>
      </c>
      <c r="N473" t="s">
        <v>42</v>
      </c>
      <c r="O473" t="s">
        <v>42</v>
      </c>
      <c r="P473" t="s">
        <v>42</v>
      </c>
      <c r="Q473" t="s">
        <v>42</v>
      </c>
      <c r="R473" t="s">
        <v>42</v>
      </c>
      <c r="S473" t="s">
        <v>42</v>
      </c>
      <c r="T473" t="s">
        <v>42</v>
      </c>
      <c r="U473" t="s">
        <v>56</v>
      </c>
      <c r="V473" t="b">
        <v>1</v>
      </c>
      <c r="W473" t="s">
        <v>45</v>
      </c>
      <c r="X473" t="s">
        <v>41</v>
      </c>
      <c r="Y473" t="s">
        <v>42</v>
      </c>
      <c r="Z473" t="s">
        <v>42</v>
      </c>
      <c r="AA473" t="s">
        <v>41</v>
      </c>
      <c r="AB473" t="s">
        <v>43</v>
      </c>
      <c r="AC473" t="s">
        <v>42</v>
      </c>
      <c r="AD473" t="s">
        <v>120</v>
      </c>
      <c r="AE473" t="s">
        <v>47</v>
      </c>
      <c r="AF473" t="s">
        <v>47</v>
      </c>
      <c r="AG473" t="s">
        <v>47</v>
      </c>
      <c r="AH473" t="s">
        <v>232</v>
      </c>
      <c r="AI473">
        <v>1</v>
      </c>
      <c r="AJ473" t="s">
        <v>48</v>
      </c>
      <c r="AK473" t="s">
        <v>49</v>
      </c>
    </row>
    <row r="474" spans="1:37" x14ac:dyDescent="0.3">
      <c r="A474">
        <v>473</v>
      </c>
      <c r="B474">
        <v>477</v>
      </c>
      <c r="C474" t="s">
        <v>37</v>
      </c>
      <c r="G474" t="s">
        <v>85</v>
      </c>
      <c r="H474">
        <v>12307</v>
      </c>
      <c r="I474" t="s">
        <v>39</v>
      </c>
      <c r="J474" t="s">
        <v>40</v>
      </c>
      <c r="K474">
        <v>0</v>
      </c>
      <c r="L474" t="s">
        <v>41</v>
      </c>
      <c r="M474" t="s">
        <v>42</v>
      </c>
      <c r="N474" t="s">
        <v>42</v>
      </c>
      <c r="O474" t="s">
        <v>42</v>
      </c>
      <c r="P474" t="s">
        <v>43</v>
      </c>
      <c r="Q474" t="s">
        <v>42</v>
      </c>
      <c r="R474" t="s">
        <v>42</v>
      </c>
      <c r="S474" t="s">
        <v>43</v>
      </c>
      <c r="T474" t="s">
        <v>43</v>
      </c>
      <c r="U474" t="s">
        <v>52</v>
      </c>
      <c r="V474" t="b">
        <v>0</v>
      </c>
      <c r="W474" t="s">
        <v>43</v>
      </c>
      <c r="X474" t="s">
        <v>41</v>
      </c>
      <c r="Y474" t="s">
        <v>43</v>
      </c>
      <c r="Z474" t="s">
        <v>42</v>
      </c>
      <c r="AA474" t="s">
        <v>41</v>
      </c>
      <c r="AB474" t="s">
        <v>43</v>
      </c>
      <c r="AC474" t="s">
        <v>42</v>
      </c>
      <c r="AD474" t="s">
        <v>46</v>
      </c>
      <c r="AE474" t="s">
        <v>62</v>
      </c>
      <c r="AF474" t="s">
        <v>47</v>
      </c>
      <c r="AG474" t="s">
        <v>62</v>
      </c>
      <c r="AI474">
        <v>0</v>
      </c>
      <c r="AJ474" t="s">
        <v>108</v>
      </c>
      <c r="AK474" t="s">
        <v>49</v>
      </c>
    </row>
    <row r="475" spans="1:37" x14ac:dyDescent="0.3">
      <c r="A475">
        <v>474</v>
      </c>
      <c r="B475">
        <v>478</v>
      </c>
      <c r="C475" t="s">
        <v>37</v>
      </c>
      <c r="G475" t="s">
        <v>83</v>
      </c>
      <c r="H475">
        <v>12307</v>
      </c>
      <c r="I475" t="s">
        <v>39</v>
      </c>
      <c r="J475" t="s">
        <v>40</v>
      </c>
      <c r="K475">
        <v>0</v>
      </c>
      <c r="L475" t="s">
        <v>41</v>
      </c>
      <c r="M475" t="s">
        <v>41</v>
      </c>
      <c r="N475" t="s">
        <v>41</v>
      </c>
      <c r="O475" t="s">
        <v>42</v>
      </c>
      <c r="P475" t="s">
        <v>41</v>
      </c>
      <c r="Q475" t="s">
        <v>42</v>
      </c>
      <c r="R475" t="s">
        <v>41</v>
      </c>
      <c r="S475" t="s">
        <v>41</v>
      </c>
      <c r="T475" t="s">
        <v>41</v>
      </c>
      <c r="U475" t="s">
        <v>52</v>
      </c>
      <c r="V475" t="b">
        <v>0</v>
      </c>
      <c r="W475" t="s">
        <v>43</v>
      </c>
      <c r="X475" t="s">
        <v>43</v>
      </c>
      <c r="Y475" t="s">
        <v>43</v>
      </c>
      <c r="Z475" t="s">
        <v>43</v>
      </c>
      <c r="AA475" t="s">
        <v>43</v>
      </c>
      <c r="AB475" t="s">
        <v>43</v>
      </c>
      <c r="AC475" t="s">
        <v>43</v>
      </c>
      <c r="AD475" t="s">
        <v>53</v>
      </c>
      <c r="AE475" t="s">
        <v>62</v>
      </c>
      <c r="AF475" t="s">
        <v>54</v>
      </c>
      <c r="AG475" t="s">
        <v>62</v>
      </c>
      <c r="AI475">
        <v>0</v>
      </c>
      <c r="AJ475" t="s">
        <v>108</v>
      </c>
      <c r="AK475" t="s">
        <v>84</v>
      </c>
    </row>
    <row r="476" spans="1:37" x14ac:dyDescent="0.3">
      <c r="A476">
        <v>475</v>
      </c>
      <c r="B476">
        <v>479</v>
      </c>
      <c r="C476" t="s">
        <v>37</v>
      </c>
      <c r="G476" t="s">
        <v>83</v>
      </c>
      <c r="H476">
        <v>12307</v>
      </c>
      <c r="I476" t="s">
        <v>233</v>
      </c>
      <c r="J476" t="s">
        <v>144</v>
      </c>
      <c r="K476">
        <v>0</v>
      </c>
      <c r="L476" t="s">
        <v>43</v>
      </c>
      <c r="M476" t="s">
        <v>42</v>
      </c>
      <c r="N476" t="s">
        <v>42</v>
      </c>
      <c r="O476" t="s">
        <v>42</v>
      </c>
      <c r="P476" t="s">
        <v>42</v>
      </c>
      <c r="Q476" t="s">
        <v>42</v>
      </c>
      <c r="R476" t="s">
        <v>42</v>
      </c>
      <c r="S476" t="s">
        <v>42</v>
      </c>
      <c r="T476" t="s">
        <v>42</v>
      </c>
      <c r="U476" t="s">
        <v>56</v>
      </c>
      <c r="V476" t="b">
        <v>0</v>
      </c>
      <c r="W476" t="s">
        <v>43</v>
      </c>
      <c r="X476" t="s">
        <v>41</v>
      </c>
      <c r="Y476" t="s">
        <v>41</v>
      </c>
      <c r="Z476" t="s">
        <v>41</v>
      </c>
      <c r="AA476" t="s">
        <v>41</v>
      </c>
      <c r="AB476" t="s">
        <v>43</v>
      </c>
      <c r="AC476" t="s">
        <v>41</v>
      </c>
      <c r="AD476" t="s">
        <v>53</v>
      </c>
      <c r="AE476" t="s">
        <v>62</v>
      </c>
      <c r="AF476" t="s">
        <v>62</v>
      </c>
      <c r="AG476" t="s">
        <v>62</v>
      </c>
      <c r="AI476">
        <v>0</v>
      </c>
      <c r="AJ476" t="s">
        <v>108</v>
      </c>
      <c r="AK476" t="s">
        <v>49</v>
      </c>
    </row>
    <row r="477" spans="1:37" x14ac:dyDescent="0.3">
      <c r="A477">
        <v>476</v>
      </c>
      <c r="B477">
        <v>480</v>
      </c>
      <c r="C477" t="s">
        <v>37</v>
      </c>
      <c r="G477" t="s">
        <v>58</v>
      </c>
      <c r="H477">
        <v>12303</v>
      </c>
      <c r="I477" t="s">
        <v>39</v>
      </c>
      <c r="J477" t="s">
        <v>64</v>
      </c>
      <c r="K477">
        <v>0</v>
      </c>
      <c r="L477" t="s">
        <v>41</v>
      </c>
      <c r="M477" t="s">
        <v>41</v>
      </c>
      <c r="N477" t="s">
        <v>41</v>
      </c>
      <c r="O477" t="s">
        <v>42</v>
      </c>
      <c r="P477" t="s">
        <v>42</v>
      </c>
      <c r="Q477" t="s">
        <v>42</v>
      </c>
      <c r="R477" t="s">
        <v>42</v>
      </c>
      <c r="S477" t="s">
        <v>41</v>
      </c>
      <c r="T477" t="s">
        <v>42</v>
      </c>
      <c r="U477" t="s">
        <v>56</v>
      </c>
      <c r="V477" t="b">
        <v>0</v>
      </c>
      <c r="W477" t="s">
        <v>41</v>
      </c>
      <c r="X477" t="s">
        <v>41</v>
      </c>
      <c r="Y477" t="s">
        <v>41</v>
      </c>
      <c r="Z477" t="s">
        <v>41</v>
      </c>
      <c r="AA477" t="s">
        <v>41</v>
      </c>
      <c r="AB477" t="s">
        <v>41</v>
      </c>
      <c r="AC477" t="s">
        <v>41</v>
      </c>
      <c r="AD477" t="s">
        <v>59</v>
      </c>
      <c r="AE477" t="s">
        <v>54</v>
      </c>
      <c r="AF477" t="s">
        <v>54</v>
      </c>
      <c r="AG477" t="s">
        <v>47</v>
      </c>
      <c r="AI477">
        <v>0</v>
      </c>
      <c r="AJ477" t="s">
        <v>70</v>
      </c>
      <c r="AK477" t="s">
        <v>49</v>
      </c>
    </row>
    <row r="478" spans="1:37" x14ac:dyDescent="0.3">
      <c r="A478">
        <v>477</v>
      </c>
      <c r="B478">
        <v>481</v>
      </c>
      <c r="C478" t="s">
        <v>37</v>
      </c>
      <c r="G478" t="s">
        <v>61</v>
      </c>
      <c r="H478">
        <v>12308</v>
      </c>
      <c r="I478" t="s">
        <v>39</v>
      </c>
      <c r="J478" t="s">
        <v>40</v>
      </c>
      <c r="K478">
        <v>0</v>
      </c>
      <c r="L478" t="s">
        <v>41</v>
      </c>
      <c r="M478" t="s">
        <v>43</v>
      </c>
      <c r="N478" t="s">
        <v>43</v>
      </c>
      <c r="O478" t="s">
        <v>42</v>
      </c>
      <c r="P478" t="s">
        <v>42</v>
      </c>
      <c r="Q478" t="s">
        <v>42</v>
      </c>
      <c r="R478" t="s">
        <v>43</v>
      </c>
      <c r="S478" t="s">
        <v>43</v>
      </c>
      <c r="T478" t="s">
        <v>42</v>
      </c>
      <c r="U478" t="s">
        <v>72</v>
      </c>
      <c r="V478" t="b">
        <v>1</v>
      </c>
      <c r="W478" t="s">
        <v>65</v>
      </c>
      <c r="X478" t="s">
        <v>41</v>
      </c>
      <c r="Y478" t="s">
        <v>41</v>
      </c>
      <c r="Z478" t="s">
        <v>41</v>
      </c>
      <c r="AA478" t="s">
        <v>41</v>
      </c>
      <c r="AB478" t="s">
        <v>41</v>
      </c>
      <c r="AC478" t="s">
        <v>41</v>
      </c>
      <c r="AD478" t="s">
        <v>59</v>
      </c>
      <c r="AE478" t="s">
        <v>54</v>
      </c>
      <c r="AF478" t="s">
        <v>54</v>
      </c>
      <c r="AG478" t="s">
        <v>54</v>
      </c>
      <c r="AH478" t="s">
        <v>234</v>
      </c>
      <c r="AI478">
        <v>1</v>
      </c>
      <c r="AJ478" t="s">
        <v>55</v>
      </c>
      <c r="AK478" t="s">
        <v>57</v>
      </c>
    </row>
    <row r="479" spans="1:37" x14ac:dyDescent="0.3">
      <c r="A479">
        <v>478</v>
      </c>
      <c r="B479">
        <v>482</v>
      </c>
      <c r="K479">
        <v>0</v>
      </c>
      <c r="V479" t="b">
        <v>0</v>
      </c>
      <c r="AI479">
        <v>0</v>
      </c>
      <c r="AJ479" t="s">
        <v>39</v>
      </c>
      <c r="AK479" t="s">
        <v>49</v>
      </c>
    </row>
    <row r="480" spans="1:37" x14ac:dyDescent="0.3">
      <c r="A480">
        <v>479</v>
      </c>
      <c r="B480">
        <v>483</v>
      </c>
      <c r="C480" t="s">
        <v>97</v>
      </c>
      <c r="K480">
        <v>0</v>
      </c>
      <c r="V480" t="b">
        <v>0</v>
      </c>
      <c r="AI480">
        <v>0</v>
      </c>
    </row>
    <row r="481" spans="1:37" x14ac:dyDescent="0.3">
      <c r="A481">
        <v>480</v>
      </c>
      <c r="B481">
        <v>484</v>
      </c>
      <c r="K481">
        <v>0</v>
      </c>
      <c r="V481" t="b">
        <v>0</v>
      </c>
      <c r="AI481">
        <v>0</v>
      </c>
      <c r="AJ481" t="s">
        <v>39</v>
      </c>
      <c r="AK481" t="s">
        <v>57</v>
      </c>
    </row>
    <row r="482" spans="1:37" x14ac:dyDescent="0.3">
      <c r="A482">
        <v>481</v>
      </c>
      <c r="B482">
        <v>485</v>
      </c>
      <c r="C482" t="s">
        <v>37</v>
      </c>
      <c r="G482" t="s">
        <v>38</v>
      </c>
      <c r="H482">
        <v>12306</v>
      </c>
      <c r="I482" t="s">
        <v>39</v>
      </c>
      <c r="J482" t="s">
        <v>64</v>
      </c>
      <c r="K482">
        <v>0</v>
      </c>
      <c r="L482" t="s">
        <v>43</v>
      </c>
      <c r="M482" t="s">
        <v>43</v>
      </c>
      <c r="N482" t="s">
        <v>42</v>
      </c>
      <c r="O482" t="s">
        <v>42</v>
      </c>
      <c r="P482" t="s">
        <v>42</v>
      </c>
      <c r="Q482" t="s">
        <v>42</v>
      </c>
      <c r="R482" t="s">
        <v>41</v>
      </c>
      <c r="S482" t="s">
        <v>41</v>
      </c>
      <c r="T482" t="s">
        <v>41</v>
      </c>
      <c r="U482" t="s">
        <v>52</v>
      </c>
      <c r="V482" t="b">
        <v>0</v>
      </c>
      <c r="W482" t="s">
        <v>43</v>
      </c>
      <c r="X482" t="s">
        <v>43</v>
      </c>
      <c r="Y482" t="s">
        <v>43</v>
      </c>
      <c r="Z482" t="s">
        <v>43</v>
      </c>
      <c r="AA482" t="s">
        <v>43</v>
      </c>
      <c r="AB482" t="s">
        <v>43</v>
      </c>
      <c r="AC482" t="s">
        <v>43</v>
      </c>
      <c r="AD482" t="s">
        <v>53</v>
      </c>
      <c r="AE482" t="s">
        <v>62</v>
      </c>
      <c r="AF482" t="s">
        <v>62</v>
      </c>
      <c r="AG482" t="s">
        <v>79</v>
      </c>
      <c r="AI482">
        <v>0</v>
      </c>
      <c r="AJ482" t="s">
        <v>82</v>
      </c>
      <c r="AK482" t="s">
        <v>84</v>
      </c>
    </row>
    <row r="483" spans="1:37" x14ac:dyDescent="0.3">
      <c r="A483">
        <v>482</v>
      </c>
      <c r="B483">
        <v>486</v>
      </c>
      <c r="C483" t="s">
        <v>37</v>
      </c>
      <c r="G483" t="s">
        <v>50</v>
      </c>
      <c r="H483">
        <v>12307</v>
      </c>
      <c r="I483" t="s">
        <v>235</v>
      </c>
      <c r="J483" t="s">
        <v>40</v>
      </c>
      <c r="K483">
        <v>0</v>
      </c>
      <c r="L483" t="s">
        <v>41</v>
      </c>
      <c r="M483" t="s">
        <v>41</v>
      </c>
      <c r="N483" t="s">
        <v>43</v>
      </c>
      <c r="O483" t="s">
        <v>42</v>
      </c>
      <c r="P483" t="s">
        <v>42</v>
      </c>
      <c r="Q483" t="s">
        <v>42</v>
      </c>
      <c r="R483" t="s">
        <v>41</v>
      </c>
      <c r="S483" t="s">
        <v>43</v>
      </c>
      <c r="T483" t="s">
        <v>43</v>
      </c>
      <c r="U483" t="s">
        <v>52</v>
      </c>
      <c r="V483" t="b">
        <v>0</v>
      </c>
      <c r="W483" t="s">
        <v>43</v>
      </c>
      <c r="X483" t="s">
        <v>43</v>
      </c>
      <c r="Y483" t="s">
        <v>43</v>
      </c>
      <c r="Z483" t="s">
        <v>43</v>
      </c>
      <c r="AA483" t="s">
        <v>43</v>
      </c>
      <c r="AB483" t="s">
        <v>43</v>
      </c>
      <c r="AC483" t="s">
        <v>43</v>
      </c>
      <c r="AD483" t="s">
        <v>53</v>
      </c>
      <c r="AE483" t="s">
        <v>47</v>
      </c>
      <c r="AF483" t="s">
        <v>47</v>
      </c>
      <c r="AG483" t="s">
        <v>62</v>
      </c>
      <c r="AI483">
        <v>0</v>
      </c>
      <c r="AJ483" t="s">
        <v>108</v>
      </c>
      <c r="AK483" t="s">
        <v>49</v>
      </c>
    </row>
    <row r="484" spans="1:37" x14ac:dyDescent="0.3">
      <c r="A484">
        <v>483</v>
      </c>
      <c r="B484">
        <v>487</v>
      </c>
      <c r="C484" t="s">
        <v>37</v>
      </c>
      <c r="G484" t="s">
        <v>58</v>
      </c>
      <c r="H484">
        <v>12303</v>
      </c>
      <c r="I484" t="s">
        <v>236</v>
      </c>
      <c r="J484" t="s">
        <v>40</v>
      </c>
      <c r="K484">
        <v>0</v>
      </c>
      <c r="L484" t="s">
        <v>43</v>
      </c>
      <c r="M484" t="s">
        <v>41</v>
      </c>
      <c r="N484" t="s">
        <v>43</v>
      </c>
      <c r="O484" t="s">
        <v>43</v>
      </c>
      <c r="P484" t="s">
        <v>41</v>
      </c>
      <c r="Q484" t="s">
        <v>43</v>
      </c>
      <c r="R484" t="s">
        <v>43</v>
      </c>
      <c r="S484" t="s">
        <v>41</v>
      </c>
      <c r="T484" t="s">
        <v>43</v>
      </c>
      <c r="U484" t="s">
        <v>56</v>
      </c>
      <c r="V484" t="b">
        <v>0</v>
      </c>
      <c r="W484" t="s">
        <v>41</v>
      </c>
      <c r="X484" t="s">
        <v>43</v>
      </c>
      <c r="Y484" t="s">
        <v>43</v>
      </c>
      <c r="Z484" t="s">
        <v>43</v>
      </c>
      <c r="AA484" t="s">
        <v>41</v>
      </c>
      <c r="AB484" t="s">
        <v>41</v>
      </c>
      <c r="AC484" t="s">
        <v>43</v>
      </c>
      <c r="AD484" t="s">
        <v>53</v>
      </c>
      <c r="AE484" t="s">
        <v>79</v>
      </c>
      <c r="AF484" t="s">
        <v>47</v>
      </c>
      <c r="AG484" t="s">
        <v>62</v>
      </c>
      <c r="AI484">
        <v>0</v>
      </c>
      <c r="AJ484" t="s">
        <v>70</v>
      </c>
      <c r="AK484" t="s">
        <v>49</v>
      </c>
    </row>
    <row r="485" spans="1:37" x14ac:dyDescent="0.3">
      <c r="A485">
        <v>484</v>
      </c>
      <c r="B485">
        <v>488</v>
      </c>
      <c r="K485">
        <v>0</v>
      </c>
      <c r="V485" t="b">
        <v>0</v>
      </c>
      <c r="AI485">
        <v>0</v>
      </c>
      <c r="AJ485" t="s">
        <v>39</v>
      </c>
      <c r="AK485" t="s">
        <v>49</v>
      </c>
    </row>
    <row r="486" spans="1:37" x14ac:dyDescent="0.3">
      <c r="A486">
        <v>485</v>
      </c>
      <c r="B486">
        <v>489</v>
      </c>
      <c r="C486" t="s">
        <v>37</v>
      </c>
      <c r="G486" t="s">
        <v>61</v>
      </c>
      <c r="H486">
        <v>12306</v>
      </c>
      <c r="I486" t="s">
        <v>39</v>
      </c>
      <c r="J486" t="s">
        <v>40</v>
      </c>
      <c r="K486">
        <v>0</v>
      </c>
      <c r="L486" t="s">
        <v>43</v>
      </c>
      <c r="M486" t="s">
        <v>41</v>
      </c>
      <c r="N486" t="s">
        <v>41</v>
      </c>
      <c r="O486" t="s">
        <v>41</v>
      </c>
      <c r="P486" t="s">
        <v>42</v>
      </c>
      <c r="Q486" t="s">
        <v>42</v>
      </c>
      <c r="R486" t="s">
        <v>43</v>
      </c>
      <c r="S486" t="s">
        <v>42</v>
      </c>
      <c r="T486" t="s">
        <v>42</v>
      </c>
      <c r="U486" t="s">
        <v>56</v>
      </c>
      <c r="V486" t="b">
        <v>0</v>
      </c>
      <c r="W486" t="s">
        <v>45</v>
      </c>
      <c r="X486" t="s">
        <v>43</v>
      </c>
      <c r="Y486" t="s">
        <v>41</v>
      </c>
      <c r="Z486" t="s">
        <v>42</v>
      </c>
      <c r="AA486" t="s">
        <v>41</v>
      </c>
      <c r="AB486" t="s">
        <v>43</v>
      </c>
      <c r="AC486" t="s">
        <v>42</v>
      </c>
      <c r="AD486" t="s">
        <v>120</v>
      </c>
      <c r="AE486" t="s">
        <v>47</v>
      </c>
      <c r="AF486" t="s">
        <v>62</v>
      </c>
      <c r="AG486" t="s">
        <v>54</v>
      </c>
      <c r="AI486">
        <v>0</v>
      </c>
      <c r="AJ486" t="s">
        <v>82</v>
      </c>
      <c r="AK486" t="s">
        <v>84</v>
      </c>
    </row>
    <row r="487" spans="1:37" x14ac:dyDescent="0.3">
      <c r="A487">
        <v>486</v>
      </c>
      <c r="B487">
        <v>490</v>
      </c>
      <c r="C487" t="s">
        <v>37</v>
      </c>
      <c r="G487" t="s">
        <v>83</v>
      </c>
      <c r="H487">
        <v>12308</v>
      </c>
      <c r="I487" t="s">
        <v>39</v>
      </c>
      <c r="J487" t="s">
        <v>40</v>
      </c>
      <c r="K487">
        <v>0</v>
      </c>
      <c r="L487" t="s">
        <v>43</v>
      </c>
      <c r="M487" t="s">
        <v>43</v>
      </c>
      <c r="N487" t="s">
        <v>42</v>
      </c>
      <c r="O487" t="s">
        <v>42</v>
      </c>
      <c r="P487" t="s">
        <v>42</v>
      </c>
      <c r="Q487" t="s">
        <v>43</v>
      </c>
      <c r="R487" t="s">
        <v>41</v>
      </c>
      <c r="S487" t="s">
        <v>41</v>
      </c>
      <c r="T487" t="s">
        <v>43</v>
      </c>
      <c r="U487" t="s">
        <v>56</v>
      </c>
      <c r="V487" t="b">
        <v>0</v>
      </c>
      <c r="W487" t="s">
        <v>45</v>
      </c>
      <c r="X487" t="s">
        <v>43</v>
      </c>
      <c r="Y487" t="s">
        <v>43</v>
      </c>
      <c r="Z487" t="s">
        <v>43</v>
      </c>
      <c r="AA487" t="s">
        <v>43</v>
      </c>
      <c r="AB487" t="s">
        <v>43</v>
      </c>
      <c r="AC487" t="s">
        <v>43</v>
      </c>
      <c r="AD487" t="s">
        <v>53</v>
      </c>
      <c r="AE487" t="s">
        <v>47</v>
      </c>
      <c r="AF487" t="s">
        <v>47</v>
      </c>
      <c r="AG487" t="s">
        <v>62</v>
      </c>
      <c r="AI487">
        <v>0</v>
      </c>
      <c r="AJ487" t="s">
        <v>55</v>
      </c>
      <c r="AK487" t="s">
        <v>57</v>
      </c>
    </row>
    <row r="488" spans="1:37" x14ac:dyDescent="0.3">
      <c r="A488">
        <v>487</v>
      </c>
      <c r="B488">
        <v>491</v>
      </c>
      <c r="C488" t="s">
        <v>37</v>
      </c>
      <c r="G488" t="s">
        <v>50</v>
      </c>
      <c r="H488">
        <v>12303</v>
      </c>
      <c r="I488" t="s">
        <v>51</v>
      </c>
      <c r="J488" t="s">
        <v>40</v>
      </c>
      <c r="K488">
        <v>0</v>
      </c>
      <c r="L488" t="s">
        <v>43</v>
      </c>
      <c r="M488" t="s">
        <v>42</v>
      </c>
      <c r="N488" t="s">
        <v>43</v>
      </c>
      <c r="O488" t="s">
        <v>42</v>
      </c>
      <c r="P488" t="s">
        <v>43</v>
      </c>
      <c r="Q488" t="s">
        <v>42</v>
      </c>
      <c r="R488" t="s">
        <v>42</v>
      </c>
      <c r="S488" t="s">
        <v>42</v>
      </c>
      <c r="T488" t="s">
        <v>42</v>
      </c>
      <c r="U488" t="s">
        <v>56</v>
      </c>
      <c r="V488" t="b">
        <v>0</v>
      </c>
      <c r="W488" t="s">
        <v>65</v>
      </c>
      <c r="X488" t="s">
        <v>42</v>
      </c>
      <c r="Y488" t="s">
        <v>43</v>
      </c>
      <c r="Z488" t="s">
        <v>43</v>
      </c>
      <c r="AA488" t="s">
        <v>43</v>
      </c>
      <c r="AB488" t="s">
        <v>43</v>
      </c>
      <c r="AC488" t="s">
        <v>43</v>
      </c>
      <c r="AD488" t="s">
        <v>53</v>
      </c>
      <c r="AE488" t="s">
        <v>47</v>
      </c>
      <c r="AF488" t="s">
        <v>62</v>
      </c>
      <c r="AG488" t="s">
        <v>62</v>
      </c>
      <c r="AI488">
        <v>0</v>
      </c>
      <c r="AJ488" t="s">
        <v>70</v>
      </c>
      <c r="AK488" t="s">
        <v>57</v>
      </c>
    </row>
    <row r="489" spans="1:37" x14ac:dyDescent="0.3">
      <c r="A489">
        <v>488</v>
      </c>
      <c r="B489">
        <v>492</v>
      </c>
      <c r="C489" t="s">
        <v>37</v>
      </c>
      <c r="G489" t="s">
        <v>61</v>
      </c>
      <c r="H489">
        <v>12305</v>
      </c>
      <c r="I489" t="s">
        <v>39</v>
      </c>
      <c r="J489" t="s">
        <v>40</v>
      </c>
      <c r="K489">
        <v>0</v>
      </c>
      <c r="L489" t="s">
        <v>43</v>
      </c>
      <c r="M489" t="s">
        <v>43</v>
      </c>
      <c r="N489" t="s">
        <v>43</v>
      </c>
      <c r="O489" t="s">
        <v>42</v>
      </c>
      <c r="P489" t="s">
        <v>42</v>
      </c>
      <c r="Q489" t="s">
        <v>42</v>
      </c>
      <c r="R489" t="s">
        <v>41</v>
      </c>
      <c r="S489" t="s">
        <v>41</v>
      </c>
      <c r="T489" t="s">
        <v>42</v>
      </c>
      <c r="U489" t="s">
        <v>56</v>
      </c>
      <c r="V489" t="b">
        <v>0</v>
      </c>
      <c r="W489" t="s">
        <v>65</v>
      </c>
      <c r="X489" t="s">
        <v>42</v>
      </c>
      <c r="Y489" t="s">
        <v>42</v>
      </c>
      <c r="Z489" t="s">
        <v>42</v>
      </c>
      <c r="AA489" t="s">
        <v>42</v>
      </c>
      <c r="AB489" t="s">
        <v>42</v>
      </c>
      <c r="AC489" t="s">
        <v>42</v>
      </c>
      <c r="AD489" t="s">
        <v>120</v>
      </c>
      <c r="AE489" t="s">
        <v>79</v>
      </c>
      <c r="AF489" t="s">
        <v>79</v>
      </c>
      <c r="AG489" t="s">
        <v>79</v>
      </c>
      <c r="AI489">
        <v>0</v>
      </c>
      <c r="AJ489" t="s">
        <v>48</v>
      </c>
      <c r="AK489" t="s">
        <v>57</v>
      </c>
    </row>
    <row r="490" spans="1:37" x14ac:dyDescent="0.3">
      <c r="A490">
        <v>489</v>
      </c>
      <c r="B490">
        <v>493</v>
      </c>
      <c r="C490" t="s">
        <v>37</v>
      </c>
      <c r="G490" t="s">
        <v>85</v>
      </c>
      <c r="H490">
        <v>12303</v>
      </c>
      <c r="I490" t="s">
        <v>51</v>
      </c>
      <c r="J490" t="s">
        <v>71</v>
      </c>
      <c r="K490">
        <v>0</v>
      </c>
      <c r="L490" t="s">
        <v>41</v>
      </c>
      <c r="M490" t="s">
        <v>42</v>
      </c>
      <c r="N490" t="s">
        <v>42</v>
      </c>
      <c r="O490" t="s">
        <v>42</v>
      </c>
      <c r="P490" t="s">
        <v>42</v>
      </c>
      <c r="Q490" t="s">
        <v>42</v>
      </c>
      <c r="R490" t="s">
        <v>42</v>
      </c>
      <c r="S490" t="s">
        <v>42</v>
      </c>
      <c r="T490" t="s">
        <v>42</v>
      </c>
      <c r="U490" t="s">
        <v>56</v>
      </c>
      <c r="V490" t="b">
        <v>0</v>
      </c>
      <c r="W490" t="s">
        <v>45</v>
      </c>
      <c r="X490" t="s">
        <v>42</v>
      </c>
      <c r="Y490" t="s">
        <v>42</v>
      </c>
      <c r="Z490" t="s">
        <v>42</v>
      </c>
      <c r="AA490" t="s">
        <v>43</v>
      </c>
      <c r="AB490" t="s">
        <v>42</v>
      </c>
      <c r="AC490" t="s">
        <v>42</v>
      </c>
      <c r="AD490" t="s">
        <v>53</v>
      </c>
      <c r="AE490" t="s">
        <v>62</v>
      </c>
      <c r="AF490" t="s">
        <v>62</v>
      </c>
      <c r="AG490" t="s">
        <v>62</v>
      </c>
      <c r="AI490">
        <v>0</v>
      </c>
      <c r="AJ490" t="s">
        <v>70</v>
      </c>
      <c r="AK490" t="s">
        <v>57</v>
      </c>
    </row>
    <row r="491" spans="1:37" x14ac:dyDescent="0.3">
      <c r="A491">
        <v>490</v>
      </c>
      <c r="B491">
        <v>494</v>
      </c>
      <c r="C491" t="s">
        <v>37</v>
      </c>
      <c r="G491" t="s">
        <v>38</v>
      </c>
      <c r="H491">
        <v>12307</v>
      </c>
      <c r="I491" t="s">
        <v>39</v>
      </c>
      <c r="J491" t="s">
        <v>71</v>
      </c>
      <c r="K491">
        <v>1</v>
      </c>
      <c r="L491" t="s">
        <v>42</v>
      </c>
      <c r="M491" t="s">
        <v>43</v>
      </c>
      <c r="N491" t="s">
        <v>42</v>
      </c>
      <c r="O491" t="s">
        <v>42</v>
      </c>
      <c r="P491" t="s">
        <v>42</v>
      </c>
      <c r="Q491" t="s">
        <v>42</v>
      </c>
      <c r="R491" t="s">
        <v>42</v>
      </c>
      <c r="S491" t="s">
        <v>42</v>
      </c>
      <c r="T491" t="s">
        <v>42</v>
      </c>
      <c r="U491" t="s">
        <v>44</v>
      </c>
      <c r="V491" t="b">
        <v>0</v>
      </c>
      <c r="W491" t="s">
        <v>41</v>
      </c>
      <c r="X491" t="s">
        <v>43</v>
      </c>
      <c r="Y491" t="s">
        <v>42</v>
      </c>
      <c r="Z491" t="s">
        <v>42</v>
      </c>
      <c r="AA491" t="s">
        <v>43</v>
      </c>
      <c r="AB491" t="s">
        <v>42</v>
      </c>
      <c r="AC491" t="s">
        <v>42</v>
      </c>
      <c r="AD491" t="s">
        <v>59</v>
      </c>
      <c r="AE491" t="s">
        <v>62</v>
      </c>
      <c r="AF491" t="s">
        <v>62</v>
      </c>
      <c r="AG491" t="s">
        <v>62</v>
      </c>
      <c r="AI491">
        <v>0</v>
      </c>
      <c r="AJ491" t="s">
        <v>108</v>
      </c>
      <c r="AK491" t="s">
        <v>49</v>
      </c>
    </row>
    <row r="492" spans="1:37" x14ac:dyDescent="0.3">
      <c r="A492">
        <v>491</v>
      </c>
      <c r="B492">
        <v>495</v>
      </c>
      <c r="C492" t="s">
        <v>37</v>
      </c>
      <c r="G492" t="s">
        <v>58</v>
      </c>
      <c r="H492">
        <v>12307</v>
      </c>
      <c r="I492" t="s">
        <v>121</v>
      </c>
      <c r="J492" t="s">
        <v>40</v>
      </c>
      <c r="K492">
        <v>0</v>
      </c>
      <c r="L492" t="s">
        <v>43</v>
      </c>
      <c r="M492" t="s">
        <v>42</v>
      </c>
      <c r="N492" t="s">
        <v>42</v>
      </c>
      <c r="O492" t="s">
        <v>42</v>
      </c>
      <c r="P492" t="s">
        <v>42</v>
      </c>
      <c r="Q492" t="s">
        <v>42</v>
      </c>
      <c r="R492" t="s">
        <v>41</v>
      </c>
      <c r="S492" t="s">
        <v>41</v>
      </c>
      <c r="T492" t="s">
        <v>42</v>
      </c>
      <c r="U492" t="s">
        <v>56</v>
      </c>
      <c r="V492" t="b">
        <v>0</v>
      </c>
      <c r="W492" t="s">
        <v>65</v>
      </c>
      <c r="X492" t="s">
        <v>42</v>
      </c>
      <c r="Y492" t="s">
        <v>42</v>
      </c>
      <c r="Z492" t="s">
        <v>42</v>
      </c>
      <c r="AA492" t="s">
        <v>43</v>
      </c>
      <c r="AB492" t="s">
        <v>42</v>
      </c>
      <c r="AC492" t="s">
        <v>43</v>
      </c>
      <c r="AD492" t="s">
        <v>77</v>
      </c>
      <c r="AE492" t="s">
        <v>62</v>
      </c>
      <c r="AF492" t="s">
        <v>62</v>
      </c>
      <c r="AG492" t="s">
        <v>79</v>
      </c>
      <c r="AI492">
        <v>0</v>
      </c>
      <c r="AJ492" t="s">
        <v>108</v>
      </c>
      <c r="AK492" t="s">
        <v>57</v>
      </c>
    </row>
    <row r="493" spans="1:37" x14ac:dyDescent="0.3">
      <c r="A493">
        <v>492</v>
      </c>
      <c r="B493">
        <v>496</v>
      </c>
      <c r="C493" t="s">
        <v>37</v>
      </c>
      <c r="G493" t="s">
        <v>83</v>
      </c>
      <c r="H493">
        <v>12307</v>
      </c>
      <c r="I493" t="s">
        <v>117</v>
      </c>
      <c r="J493" t="s">
        <v>64</v>
      </c>
      <c r="K493">
        <v>0</v>
      </c>
      <c r="L493" t="s">
        <v>43</v>
      </c>
      <c r="M493" t="s">
        <v>43</v>
      </c>
      <c r="N493" t="s">
        <v>42</v>
      </c>
      <c r="O493" t="s">
        <v>42</v>
      </c>
      <c r="P493" t="s">
        <v>42</v>
      </c>
      <c r="Q493" t="s">
        <v>42</v>
      </c>
      <c r="R493" t="s">
        <v>41</v>
      </c>
      <c r="S493" t="s">
        <v>43</v>
      </c>
      <c r="T493" t="s">
        <v>43</v>
      </c>
      <c r="U493" t="s">
        <v>56</v>
      </c>
      <c r="V493" t="b">
        <v>0</v>
      </c>
      <c r="W493" t="s">
        <v>41</v>
      </c>
      <c r="X493" t="s">
        <v>43</v>
      </c>
      <c r="Y493" t="s">
        <v>43</v>
      </c>
      <c r="Z493" t="s">
        <v>43</v>
      </c>
      <c r="AA493" t="s">
        <v>43</v>
      </c>
      <c r="AB493" t="s">
        <v>43</v>
      </c>
      <c r="AC493" t="s">
        <v>43</v>
      </c>
      <c r="AD493" t="s">
        <v>46</v>
      </c>
      <c r="AE493" t="s">
        <v>62</v>
      </c>
      <c r="AF493" t="s">
        <v>62</v>
      </c>
      <c r="AG493" t="s">
        <v>79</v>
      </c>
      <c r="AI493">
        <v>0</v>
      </c>
      <c r="AJ493" t="s">
        <v>108</v>
      </c>
      <c r="AK493" t="s">
        <v>57</v>
      </c>
    </row>
    <row r="494" spans="1:37" x14ac:dyDescent="0.3">
      <c r="A494">
        <v>493</v>
      </c>
      <c r="B494">
        <v>497</v>
      </c>
      <c r="C494" t="s">
        <v>37</v>
      </c>
      <c r="G494" t="s">
        <v>61</v>
      </c>
      <c r="H494">
        <v>12303</v>
      </c>
      <c r="I494" t="s">
        <v>39</v>
      </c>
      <c r="J494" t="s">
        <v>144</v>
      </c>
      <c r="K494">
        <v>0</v>
      </c>
      <c r="L494" t="s">
        <v>41</v>
      </c>
      <c r="M494" t="s">
        <v>43</v>
      </c>
      <c r="N494" t="s">
        <v>43</v>
      </c>
      <c r="O494" t="s">
        <v>43</v>
      </c>
      <c r="P494" t="s">
        <v>42</v>
      </c>
      <c r="Q494" t="s">
        <v>42</v>
      </c>
      <c r="R494" t="s">
        <v>41</v>
      </c>
      <c r="S494" t="s">
        <v>43</v>
      </c>
      <c r="T494" t="s">
        <v>43</v>
      </c>
      <c r="U494" t="s">
        <v>52</v>
      </c>
      <c r="V494" t="b">
        <v>0</v>
      </c>
      <c r="W494" t="s">
        <v>43</v>
      </c>
      <c r="X494" t="s">
        <v>41</v>
      </c>
      <c r="Y494" t="s">
        <v>43</v>
      </c>
      <c r="Z494" t="s">
        <v>43</v>
      </c>
      <c r="AA494" t="s">
        <v>41</v>
      </c>
      <c r="AB494" t="s">
        <v>43</v>
      </c>
      <c r="AC494" t="s">
        <v>43</v>
      </c>
      <c r="AD494" t="s">
        <v>53</v>
      </c>
      <c r="AE494" t="s">
        <v>47</v>
      </c>
      <c r="AF494" t="s">
        <v>47</v>
      </c>
      <c r="AG494" t="s">
        <v>62</v>
      </c>
      <c r="AI494">
        <v>0</v>
      </c>
      <c r="AJ494" t="s">
        <v>70</v>
      </c>
      <c r="AK494" t="s">
        <v>57</v>
      </c>
    </row>
    <row r="495" spans="1:37" x14ac:dyDescent="0.3">
      <c r="A495">
        <v>494</v>
      </c>
      <c r="B495">
        <v>498</v>
      </c>
      <c r="C495" t="s">
        <v>37</v>
      </c>
      <c r="G495" t="s">
        <v>38</v>
      </c>
      <c r="H495">
        <v>12307</v>
      </c>
      <c r="I495" t="s">
        <v>39</v>
      </c>
      <c r="J495" t="s">
        <v>71</v>
      </c>
      <c r="K495">
        <v>1</v>
      </c>
      <c r="L495" t="s">
        <v>42</v>
      </c>
      <c r="M495" t="s">
        <v>43</v>
      </c>
      <c r="N495" t="s">
        <v>42</v>
      </c>
      <c r="O495" t="s">
        <v>42</v>
      </c>
      <c r="P495" t="s">
        <v>42</v>
      </c>
      <c r="Q495" t="s">
        <v>42</v>
      </c>
      <c r="R495" t="s">
        <v>42</v>
      </c>
      <c r="S495" t="s">
        <v>42</v>
      </c>
      <c r="T495" t="s">
        <v>42</v>
      </c>
      <c r="U495" t="s">
        <v>44</v>
      </c>
      <c r="V495" t="b">
        <v>0</v>
      </c>
      <c r="W495" t="s">
        <v>41</v>
      </c>
      <c r="X495" t="s">
        <v>41</v>
      </c>
      <c r="Y495" t="s">
        <v>42</v>
      </c>
      <c r="Z495" t="s">
        <v>42</v>
      </c>
      <c r="AA495" t="s">
        <v>41</v>
      </c>
      <c r="AB495" t="s">
        <v>42</v>
      </c>
      <c r="AC495" t="s">
        <v>42</v>
      </c>
      <c r="AD495" t="s">
        <v>59</v>
      </c>
      <c r="AE495" t="s">
        <v>62</v>
      </c>
      <c r="AF495" t="s">
        <v>62</v>
      </c>
      <c r="AG495" t="s">
        <v>62</v>
      </c>
      <c r="AI495">
        <v>0</v>
      </c>
      <c r="AJ495" t="s">
        <v>108</v>
      </c>
      <c r="AK495" t="s">
        <v>49</v>
      </c>
    </row>
    <row r="496" spans="1:37" x14ac:dyDescent="0.3">
      <c r="A496">
        <v>495</v>
      </c>
      <c r="B496">
        <v>499</v>
      </c>
      <c r="C496" t="s">
        <v>37</v>
      </c>
      <c r="G496" t="s">
        <v>83</v>
      </c>
      <c r="H496">
        <v>12303</v>
      </c>
      <c r="I496" t="s">
        <v>39</v>
      </c>
      <c r="J496" t="s">
        <v>64</v>
      </c>
      <c r="K496">
        <v>0</v>
      </c>
      <c r="L496" t="s">
        <v>43</v>
      </c>
      <c r="M496" t="s">
        <v>43</v>
      </c>
      <c r="N496" t="s">
        <v>42</v>
      </c>
      <c r="O496" t="s">
        <v>42</v>
      </c>
      <c r="P496" t="s">
        <v>42</v>
      </c>
      <c r="Q496" t="s">
        <v>42</v>
      </c>
      <c r="R496" t="s">
        <v>43</v>
      </c>
      <c r="S496" t="s">
        <v>41</v>
      </c>
      <c r="T496" t="s">
        <v>42</v>
      </c>
      <c r="U496" t="s">
        <v>56</v>
      </c>
      <c r="V496" t="b">
        <v>0</v>
      </c>
      <c r="W496" t="s">
        <v>43</v>
      </c>
      <c r="X496" t="s">
        <v>43</v>
      </c>
      <c r="Y496" t="s">
        <v>41</v>
      </c>
      <c r="Z496" t="s">
        <v>41</v>
      </c>
      <c r="AA496" t="s">
        <v>43</v>
      </c>
      <c r="AB496" t="s">
        <v>41</v>
      </c>
      <c r="AC496" t="s">
        <v>41</v>
      </c>
      <c r="AD496" t="s">
        <v>77</v>
      </c>
      <c r="AE496" t="s">
        <v>47</v>
      </c>
      <c r="AF496" t="s">
        <v>47</v>
      </c>
      <c r="AG496" t="s">
        <v>62</v>
      </c>
      <c r="AI496">
        <v>0</v>
      </c>
      <c r="AJ496" t="s">
        <v>70</v>
      </c>
      <c r="AK496" t="s">
        <v>49</v>
      </c>
    </row>
    <row r="497" spans="1:37" x14ac:dyDescent="0.3">
      <c r="A497">
        <v>496</v>
      </c>
      <c r="B497">
        <v>500</v>
      </c>
      <c r="C497" t="s">
        <v>37</v>
      </c>
      <c r="G497" t="s">
        <v>58</v>
      </c>
      <c r="H497">
        <v>12307</v>
      </c>
      <c r="I497" t="s">
        <v>121</v>
      </c>
      <c r="J497" t="s">
        <v>40</v>
      </c>
      <c r="K497">
        <v>0</v>
      </c>
      <c r="L497" t="s">
        <v>43</v>
      </c>
      <c r="M497" t="s">
        <v>43</v>
      </c>
      <c r="N497" t="s">
        <v>42</v>
      </c>
      <c r="O497" t="s">
        <v>42</v>
      </c>
      <c r="P497" t="s">
        <v>42</v>
      </c>
      <c r="Q497" t="s">
        <v>43</v>
      </c>
      <c r="R497" t="s">
        <v>41</v>
      </c>
      <c r="S497" t="s">
        <v>41</v>
      </c>
      <c r="T497" t="s">
        <v>43</v>
      </c>
      <c r="U497" t="s">
        <v>56</v>
      </c>
      <c r="V497" t="b">
        <v>0</v>
      </c>
      <c r="W497" t="s">
        <v>41</v>
      </c>
      <c r="X497" t="s">
        <v>43</v>
      </c>
      <c r="Y497" t="s">
        <v>42</v>
      </c>
      <c r="Z497" t="s">
        <v>43</v>
      </c>
      <c r="AA497" t="s">
        <v>41</v>
      </c>
      <c r="AB497" t="s">
        <v>43</v>
      </c>
      <c r="AC497" t="s">
        <v>43</v>
      </c>
      <c r="AD497" t="s">
        <v>77</v>
      </c>
      <c r="AE497" t="s">
        <v>62</v>
      </c>
      <c r="AF497" t="s">
        <v>62</v>
      </c>
      <c r="AG497" t="s">
        <v>79</v>
      </c>
      <c r="AI497">
        <v>0</v>
      </c>
      <c r="AJ497" t="s">
        <v>108</v>
      </c>
      <c r="AK497" t="s">
        <v>49</v>
      </c>
    </row>
    <row r="498" spans="1:37" x14ac:dyDescent="0.3">
      <c r="A498">
        <v>497</v>
      </c>
      <c r="B498">
        <v>501</v>
      </c>
      <c r="C498" t="s">
        <v>37</v>
      </c>
      <c r="G498" t="s">
        <v>61</v>
      </c>
      <c r="H498">
        <v>12303</v>
      </c>
      <c r="I498" t="s">
        <v>51</v>
      </c>
      <c r="J498" t="s">
        <v>71</v>
      </c>
      <c r="K498">
        <v>1</v>
      </c>
      <c r="L498" t="s">
        <v>41</v>
      </c>
      <c r="M498" t="s">
        <v>41</v>
      </c>
      <c r="N498" t="s">
        <v>41</v>
      </c>
      <c r="O498" t="s">
        <v>42</v>
      </c>
      <c r="P498" t="s">
        <v>42</v>
      </c>
      <c r="Q498" t="s">
        <v>42</v>
      </c>
      <c r="R498" t="s">
        <v>43</v>
      </c>
      <c r="S498" t="s">
        <v>42</v>
      </c>
      <c r="T498" t="s">
        <v>42</v>
      </c>
      <c r="U498" t="s">
        <v>56</v>
      </c>
      <c r="V498" t="b">
        <v>1</v>
      </c>
      <c r="W498" t="s">
        <v>45</v>
      </c>
      <c r="X498" t="s">
        <v>41</v>
      </c>
      <c r="Y498" t="s">
        <v>42</v>
      </c>
      <c r="Z498" t="s">
        <v>42</v>
      </c>
      <c r="AA498" t="s">
        <v>41</v>
      </c>
      <c r="AB498" t="s">
        <v>43</v>
      </c>
      <c r="AC498" t="s">
        <v>42</v>
      </c>
      <c r="AD498" t="s">
        <v>59</v>
      </c>
      <c r="AE498" t="s">
        <v>54</v>
      </c>
      <c r="AF498" t="s">
        <v>47</v>
      </c>
      <c r="AG498" t="s">
        <v>54</v>
      </c>
      <c r="AI498">
        <v>0</v>
      </c>
      <c r="AJ498" t="s">
        <v>70</v>
      </c>
      <c r="AK498" t="s">
        <v>49</v>
      </c>
    </row>
    <row r="499" spans="1:37" x14ac:dyDescent="0.3">
      <c r="A499">
        <v>498</v>
      </c>
      <c r="B499">
        <v>502</v>
      </c>
      <c r="C499" t="s">
        <v>37</v>
      </c>
      <c r="G499" t="s">
        <v>58</v>
      </c>
      <c r="H499">
        <v>12303</v>
      </c>
      <c r="I499" t="s">
        <v>51</v>
      </c>
      <c r="J499" t="s">
        <v>144</v>
      </c>
      <c r="K499">
        <v>1</v>
      </c>
      <c r="L499" t="s">
        <v>41</v>
      </c>
      <c r="M499" t="s">
        <v>41</v>
      </c>
      <c r="N499" t="s">
        <v>43</v>
      </c>
      <c r="O499" t="s">
        <v>42</v>
      </c>
      <c r="P499" t="s">
        <v>42</v>
      </c>
      <c r="Q499" t="s">
        <v>42</v>
      </c>
      <c r="R499" t="s">
        <v>42</v>
      </c>
      <c r="S499" t="s">
        <v>43</v>
      </c>
      <c r="T499" t="s">
        <v>42</v>
      </c>
      <c r="U499" t="s">
        <v>56</v>
      </c>
      <c r="V499" t="b">
        <v>0</v>
      </c>
      <c r="W499" t="s">
        <v>45</v>
      </c>
      <c r="X499" t="s">
        <v>41</v>
      </c>
      <c r="Y499" t="s">
        <v>43</v>
      </c>
      <c r="Z499" t="s">
        <v>42</v>
      </c>
      <c r="AA499" t="s">
        <v>41</v>
      </c>
      <c r="AB499" t="s">
        <v>43</v>
      </c>
      <c r="AC499" t="s">
        <v>42</v>
      </c>
      <c r="AD499" t="s">
        <v>53</v>
      </c>
      <c r="AE499" t="s">
        <v>62</v>
      </c>
      <c r="AF499" t="s">
        <v>62</v>
      </c>
      <c r="AG499" t="s">
        <v>62</v>
      </c>
      <c r="AI499">
        <v>0</v>
      </c>
      <c r="AJ499" t="s">
        <v>70</v>
      </c>
      <c r="AK499" t="s">
        <v>49</v>
      </c>
    </row>
    <row r="500" spans="1:37" x14ac:dyDescent="0.3">
      <c r="A500">
        <v>499</v>
      </c>
      <c r="B500">
        <v>503</v>
      </c>
      <c r="C500" t="s">
        <v>37</v>
      </c>
      <c r="G500" t="s">
        <v>83</v>
      </c>
      <c r="H500">
        <v>12303</v>
      </c>
      <c r="I500" t="s">
        <v>117</v>
      </c>
      <c r="J500" t="s">
        <v>40</v>
      </c>
      <c r="K500">
        <v>0</v>
      </c>
      <c r="L500" t="s">
        <v>43</v>
      </c>
      <c r="M500" t="s">
        <v>43</v>
      </c>
      <c r="N500" t="s">
        <v>43</v>
      </c>
      <c r="O500" t="s">
        <v>42</v>
      </c>
      <c r="P500" t="s">
        <v>42</v>
      </c>
      <c r="Q500" t="s">
        <v>42</v>
      </c>
      <c r="R500" t="s">
        <v>41</v>
      </c>
      <c r="S500" t="s">
        <v>41</v>
      </c>
      <c r="T500" t="s">
        <v>43</v>
      </c>
      <c r="U500" t="s">
        <v>56</v>
      </c>
      <c r="V500" t="b">
        <v>0</v>
      </c>
      <c r="W500" t="s">
        <v>43</v>
      </c>
      <c r="X500" t="s">
        <v>41</v>
      </c>
      <c r="Y500" t="s">
        <v>43</v>
      </c>
      <c r="Z500" t="s">
        <v>43</v>
      </c>
      <c r="AA500" t="s">
        <v>41</v>
      </c>
      <c r="AB500" t="s">
        <v>43</v>
      </c>
      <c r="AC500" t="s">
        <v>42</v>
      </c>
      <c r="AD500" t="s">
        <v>53</v>
      </c>
      <c r="AE500" t="s">
        <v>79</v>
      </c>
      <c r="AF500" t="s">
        <v>79</v>
      </c>
      <c r="AG500" t="s">
        <v>79</v>
      </c>
      <c r="AH500" t="s">
        <v>237</v>
      </c>
      <c r="AI500">
        <v>1</v>
      </c>
      <c r="AJ500" t="s">
        <v>70</v>
      </c>
      <c r="AK500" t="s">
        <v>57</v>
      </c>
    </row>
    <row r="501" spans="1:37" x14ac:dyDescent="0.3">
      <c r="A501">
        <v>500</v>
      </c>
      <c r="B501">
        <v>504</v>
      </c>
      <c r="C501" t="s">
        <v>37</v>
      </c>
      <c r="G501" t="s">
        <v>50</v>
      </c>
      <c r="H501">
        <v>12307</v>
      </c>
      <c r="I501" t="s">
        <v>88</v>
      </c>
      <c r="J501" t="s">
        <v>64</v>
      </c>
      <c r="K501">
        <v>1</v>
      </c>
      <c r="L501" t="s">
        <v>41</v>
      </c>
      <c r="M501" t="s">
        <v>41</v>
      </c>
      <c r="N501" t="s">
        <v>43</v>
      </c>
      <c r="O501" t="s">
        <v>42</v>
      </c>
      <c r="P501" t="s">
        <v>42</v>
      </c>
      <c r="Q501" t="s">
        <v>42</v>
      </c>
      <c r="R501" t="s">
        <v>42</v>
      </c>
      <c r="S501" t="s">
        <v>43</v>
      </c>
      <c r="T501" t="s">
        <v>43</v>
      </c>
      <c r="U501" t="s">
        <v>52</v>
      </c>
      <c r="V501" t="b">
        <v>1</v>
      </c>
      <c r="W501" t="s">
        <v>45</v>
      </c>
      <c r="X501" t="s">
        <v>41</v>
      </c>
      <c r="Y501" t="s">
        <v>41</v>
      </c>
      <c r="Z501" t="s">
        <v>41</v>
      </c>
      <c r="AA501" t="s">
        <v>41</v>
      </c>
      <c r="AB501" t="s">
        <v>41</v>
      </c>
      <c r="AC501" t="s">
        <v>41</v>
      </c>
      <c r="AD501" t="s">
        <v>59</v>
      </c>
      <c r="AE501" t="s">
        <v>47</v>
      </c>
      <c r="AF501" t="s">
        <v>47</v>
      </c>
      <c r="AG501" t="s">
        <v>62</v>
      </c>
      <c r="AI501">
        <v>0</v>
      </c>
      <c r="AJ501" t="s">
        <v>108</v>
      </c>
      <c r="AK501" t="s">
        <v>49</v>
      </c>
    </row>
    <row r="502" spans="1:37" x14ac:dyDescent="0.3">
      <c r="A502">
        <v>501</v>
      </c>
      <c r="B502">
        <v>505</v>
      </c>
      <c r="C502" t="s">
        <v>37</v>
      </c>
      <c r="G502" t="s">
        <v>58</v>
      </c>
      <c r="H502">
        <v>12308</v>
      </c>
      <c r="I502" t="s">
        <v>223</v>
      </c>
      <c r="J502" t="s">
        <v>40</v>
      </c>
      <c r="K502">
        <v>0</v>
      </c>
      <c r="L502" t="s">
        <v>43</v>
      </c>
      <c r="M502" t="s">
        <v>41</v>
      </c>
      <c r="N502" t="s">
        <v>42</v>
      </c>
      <c r="O502" t="s">
        <v>42</v>
      </c>
      <c r="P502" t="s">
        <v>43</v>
      </c>
      <c r="Q502" t="s">
        <v>43</v>
      </c>
      <c r="R502" t="s">
        <v>43</v>
      </c>
      <c r="S502" t="s">
        <v>42</v>
      </c>
      <c r="T502" t="s">
        <v>43</v>
      </c>
      <c r="U502" t="s">
        <v>56</v>
      </c>
      <c r="V502" t="b">
        <v>0</v>
      </c>
      <c r="W502" t="s">
        <v>73</v>
      </c>
      <c r="X502" t="s">
        <v>43</v>
      </c>
      <c r="Y502" t="s">
        <v>43</v>
      </c>
      <c r="Z502" t="s">
        <v>42</v>
      </c>
      <c r="AA502" t="s">
        <v>43</v>
      </c>
      <c r="AB502" t="s">
        <v>43</v>
      </c>
      <c r="AC502" t="s">
        <v>42</v>
      </c>
      <c r="AD502" t="s">
        <v>46</v>
      </c>
      <c r="AE502" t="s">
        <v>47</v>
      </c>
      <c r="AF502" t="s">
        <v>47</v>
      </c>
      <c r="AG502" t="s">
        <v>47</v>
      </c>
      <c r="AI502">
        <v>0</v>
      </c>
      <c r="AJ502" t="s">
        <v>55</v>
      </c>
      <c r="AK502" t="s">
        <v>57</v>
      </c>
    </row>
    <row r="503" spans="1:37" x14ac:dyDescent="0.3">
      <c r="A503">
        <v>502</v>
      </c>
      <c r="B503">
        <v>506</v>
      </c>
      <c r="C503" t="s">
        <v>37</v>
      </c>
      <c r="G503" t="s">
        <v>83</v>
      </c>
      <c r="H503">
        <v>12304</v>
      </c>
      <c r="I503" t="s">
        <v>121</v>
      </c>
      <c r="J503" t="s">
        <v>40</v>
      </c>
      <c r="K503">
        <v>0</v>
      </c>
      <c r="L503" t="s">
        <v>42</v>
      </c>
      <c r="M503" t="s">
        <v>42</v>
      </c>
      <c r="N503" t="s">
        <v>42</v>
      </c>
      <c r="O503" t="s">
        <v>42</v>
      </c>
      <c r="P503" t="s">
        <v>43</v>
      </c>
      <c r="Q503" t="s">
        <v>42</v>
      </c>
      <c r="R503" t="s">
        <v>42</v>
      </c>
      <c r="S503" t="s">
        <v>43</v>
      </c>
      <c r="T503" t="s">
        <v>42</v>
      </c>
      <c r="U503" t="s">
        <v>56</v>
      </c>
      <c r="V503" t="b">
        <v>0</v>
      </c>
      <c r="W503" t="s">
        <v>43</v>
      </c>
      <c r="X503" t="s">
        <v>41</v>
      </c>
      <c r="Y503" t="s">
        <v>42</v>
      </c>
      <c r="Z503" t="s">
        <v>42</v>
      </c>
      <c r="AA503" t="s">
        <v>41</v>
      </c>
      <c r="AB503" t="s">
        <v>42</v>
      </c>
      <c r="AC503" t="s">
        <v>42</v>
      </c>
      <c r="AD503" t="s">
        <v>53</v>
      </c>
      <c r="AE503" t="s">
        <v>47</v>
      </c>
      <c r="AF503" t="s">
        <v>47</v>
      </c>
      <c r="AG503" t="s">
        <v>47</v>
      </c>
      <c r="AI503">
        <v>0</v>
      </c>
      <c r="AJ503" t="s">
        <v>76</v>
      </c>
      <c r="AK503" t="s">
        <v>57</v>
      </c>
    </row>
    <row r="504" spans="1:37" x14ac:dyDescent="0.3">
      <c r="A504">
        <v>503</v>
      </c>
      <c r="B504">
        <v>507</v>
      </c>
      <c r="C504" t="s">
        <v>37</v>
      </c>
      <c r="G504" t="s">
        <v>58</v>
      </c>
      <c r="H504">
        <v>12308</v>
      </c>
      <c r="I504" t="s">
        <v>121</v>
      </c>
      <c r="J504" t="s">
        <v>40</v>
      </c>
      <c r="K504">
        <v>0</v>
      </c>
      <c r="L504" t="s">
        <v>41</v>
      </c>
      <c r="M504" t="s">
        <v>42</v>
      </c>
      <c r="N504" t="s">
        <v>42</v>
      </c>
      <c r="O504" t="s">
        <v>42</v>
      </c>
      <c r="P504" t="s">
        <v>42</v>
      </c>
      <c r="Q504" t="s">
        <v>42</v>
      </c>
      <c r="R504" t="s">
        <v>42</v>
      </c>
      <c r="S504" t="s">
        <v>43</v>
      </c>
      <c r="T504" t="s">
        <v>42</v>
      </c>
      <c r="U504" t="s">
        <v>56</v>
      </c>
      <c r="V504" t="b">
        <v>0</v>
      </c>
      <c r="W504" t="s">
        <v>43</v>
      </c>
      <c r="X504" t="s">
        <v>41</v>
      </c>
      <c r="Y504" t="s">
        <v>41</v>
      </c>
      <c r="Z504" t="s">
        <v>43</v>
      </c>
      <c r="AA504" t="s">
        <v>41</v>
      </c>
      <c r="AB504" t="s">
        <v>41</v>
      </c>
      <c r="AC504" t="s">
        <v>41</v>
      </c>
      <c r="AD504" t="s">
        <v>77</v>
      </c>
      <c r="AE504" t="s">
        <v>47</v>
      </c>
      <c r="AF504" t="s">
        <v>47</v>
      </c>
      <c r="AG504" t="s">
        <v>47</v>
      </c>
      <c r="AI504">
        <v>0</v>
      </c>
      <c r="AJ504" t="s">
        <v>55</v>
      </c>
      <c r="AK504" t="s">
        <v>57</v>
      </c>
    </row>
    <row r="505" spans="1:37" x14ac:dyDescent="0.3">
      <c r="A505">
        <v>504</v>
      </c>
      <c r="B505">
        <v>508</v>
      </c>
      <c r="C505" t="s">
        <v>97</v>
      </c>
      <c r="K505">
        <v>0</v>
      </c>
      <c r="V505" t="b">
        <v>0</v>
      </c>
      <c r="AI505">
        <v>0</v>
      </c>
    </row>
    <row r="506" spans="1:37" x14ac:dyDescent="0.3">
      <c r="A506">
        <v>505</v>
      </c>
      <c r="B506">
        <v>509</v>
      </c>
      <c r="C506" t="s">
        <v>37</v>
      </c>
      <c r="G506" t="s">
        <v>83</v>
      </c>
      <c r="H506">
        <v>12307</v>
      </c>
      <c r="I506" t="s">
        <v>39</v>
      </c>
      <c r="J506" t="s">
        <v>40</v>
      </c>
      <c r="K506">
        <v>0</v>
      </c>
      <c r="L506" t="s">
        <v>43</v>
      </c>
      <c r="M506" t="s">
        <v>42</v>
      </c>
      <c r="N506" t="s">
        <v>42</v>
      </c>
      <c r="O506" t="s">
        <v>42</v>
      </c>
      <c r="P506" t="s">
        <v>42</v>
      </c>
      <c r="Q506" t="s">
        <v>42</v>
      </c>
      <c r="R506" t="s">
        <v>42</v>
      </c>
      <c r="S506" t="s">
        <v>42</v>
      </c>
      <c r="T506" t="s">
        <v>42</v>
      </c>
      <c r="U506" t="s">
        <v>101</v>
      </c>
      <c r="V506" t="b">
        <v>0</v>
      </c>
      <c r="W506" t="s">
        <v>45</v>
      </c>
      <c r="X506" t="s">
        <v>43</v>
      </c>
      <c r="Y506" t="s">
        <v>41</v>
      </c>
      <c r="Z506" t="s">
        <v>42</v>
      </c>
      <c r="AA506" t="s">
        <v>43</v>
      </c>
      <c r="AB506" t="s">
        <v>42</v>
      </c>
      <c r="AC506" t="s">
        <v>42</v>
      </c>
      <c r="AD506" t="s">
        <v>120</v>
      </c>
      <c r="AE506" t="s">
        <v>62</v>
      </c>
      <c r="AF506" t="s">
        <v>74</v>
      </c>
      <c r="AG506" t="s">
        <v>74</v>
      </c>
      <c r="AI506">
        <v>0</v>
      </c>
      <c r="AJ506" t="s">
        <v>108</v>
      </c>
      <c r="AK506" t="s">
        <v>57</v>
      </c>
    </row>
    <row r="507" spans="1:37" x14ac:dyDescent="0.3">
      <c r="A507">
        <v>506</v>
      </c>
      <c r="B507">
        <v>510</v>
      </c>
      <c r="C507" t="s">
        <v>37</v>
      </c>
      <c r="G507" t="s">
        <v>83</v>
      </c>
      <c r="H507">
        <v>12305</v>
      </c>
      <c r="I507" t="s">
        <v>39</v>
      </c>
      <c r="J507" t="s">
        <v>40</v>
      </c>
      <c r="K507">
        <v>1</v>
      </c>
      <c r="L507" t="s">
        <v>41</v>
      </c>
      <c r="M507" t="s">
        <v>42</v>
      </c>
      <c r="N507" t="s">
        <v>42</v>
      </c>
      <c r="O507" t="s">
        <v>42</v>
      </c>
      <c r="P507" t="s">
        <v>42</v>
      </c>
      <c r="Q507" t="s">
        <v>42</v>
      </c>
      <c r="R507" t="s">
        <v>42</v>
      </c>
      <c r="S507" t="s">
        <v>43</v>
      </c>
      <c r="T507" t="s">
        <v>42</v>
      </c>
      <c r="U507" t="s">
        <v>52</v>
      </c>
      <c r="V507" t="b">
        <v>1</v>
      </c>
      <c r="W507" t="s">
        <v>65</v>
      </c>
      <c r="X507" t="s">
        <v>43</v>
      </c>
      <c r="Y507" t="s">
        <v>43</v>
      </c>
      <c r="Z507" t="s">
        <v>43</v>
      </c>
      <c r="AA507" t="s">
        <v>43</v>
      </c>
      <c r="AB507" t="s">
        <v>43</v>
      </c>
      <c r="AC507" t="s">
        <v>43</v>
      </c>
      <c r="AD507" t="s">
        <v>46</v>
      </c>
      <c r="AE507" t="s">
        <v>47</v>
      </c>
      <c r="AF507" t="s">
        <v>47</v>
      </c>
      <c r="AG507" t="s">
        <v>47</v>
      </c>
      <c r="AI507">
        <v>0</v>
      </c>
      <c r="AJ507" t="s">
        <v>48</v>
      </c>
      <c r="AK507" t="s">
        <v>57</v>
      </c>
    </row>
    <row r="508" spans="1:37" x14ac:dyDescent="0.3">
      <c r="A508">
        <v>507</v>
      </c>
      <c r="B508">
        <v>511</v>
      </c>
      <c r="C508" t="s">
        <v>37</v>
      </c>
      <c r="G508" t="s">
        <v>38</v>
      </c>
      <c r="H508">
        <v>12303</v>
      </c>
      <c r="I508" t="s">
        <v>88</v>
      </c>
      <c r="J508" t="s">
        <v>40</v>
      </c>
      <c r="K508">
        <v>0</v>
      </c>
      <c r="L508" t="s">
        <v>43</v>
      </c>
      <c r="M508" t="s">
        <v>43</v>
      </c>
      <c r="N508" t="s">
        <v>43</v>
      </c>
      <c r="O508" t="s">
        <v>42</v>
      </c>
      <c r="P508" t="s">
        <v>42</v>
      </c>
      <c r="Q508" t="s">
        <v>42</v>
      </c>
      <c r="R508" t="s">
        <v>41</v>
      </c>
      <c r="S508" t="s">
        <v>41</v>
      </c>
      <c r="T508" t="s">
        <v>42</v>
      </c>
      <c r="U508" t="s">
        <v>101</v>
      </c>
      <c r="V508" t="b">
        <v>0</v>
      </c>
      <c r="W508" t="s">
        <v>41</v>
      </c>
      <c r="X508" t="s">
        <v>41</v>
      </c>
      <c r="Y508" t="s">
        <v>41</v>
      </c>
      <c r="Z508" t="s">
        <v>41</v>
      </c>
      <c r="AA508" t="s">
        <v>41</v>
      </c>
      <c r="AB508" t="s">
        <v>41</v>
      </c>
      <c r="AC508" t="s">
        <v>41</v>
      </c>
      <c r="AD508" t="s">
        <v>46</v>
      </c>
      <c r="AE508" t="s">
        <v>47</v>
      </c>
      <c r="AF508" t="s">
        <v>47</v>
      </c>
      <c r="AG508" t="s">
        <v>47</v>
      </c>
      <c r="AI508">
        <v>0</v>
      </c>
      <c r="AJ508" t="s">
        <v>70</v>
      </c>
      <c r="AK508" t="s">
        <v>57</v>
      </c>
    </row>
    <row r="509" spans="1:37" x14ac:dyDescent="0.3">
      <c r="A509">
        <v>508</v>
      </c>
      <c r="B509">
        <v>512</v>
      </c>
      <c r="C509" t="s">
        <v>37</v>
      </c>
      <c r="G509" t="s">
        <v>83</v>
      </c>
      <c r="H509">
        <v>12308</v>
      </c>
      <c r="I509" t="s">
        <v>39</v>
      </c>
      <c r="J509" t="s">
        <v>130</v>
      </c>
      <c r="K509">
        <v>0</v>
      </c>
      <c r="L509" t="s">
        <v>43</v>
      </c>
      <c r="M509" t="s">
        <v>43</v>
      </c>
      <c r="N509" t="s">
        <v>43</v>
      </c>
      <c r="O509" t="s">
        <v>43</v>
      </c>
      <c r="P509" t="s">
        <v>43</v>
      </c>
      <c r="Q509" t="s">
        <v>43</v>
      </c>
      <c r="R509" t="s">
        <v>43</v>
      </c>
      <c r="S509" t="s">
        <v>43</v>
      </c>
      <c r="T509" t="s">
        <v>43</v>
      </c>
      <c r="U509" t="s">
        <v>52</v>
      </c>
      <c r="V509" t="b">
        <v>0</v>
      </c>
      <c r="W509" t="s">
        <v>45</v>
      </c>
      <c r="X509" t="s">
        <v>43</v>
      </c>
      <c r="Y509" t="s">
        <v>43</v>
      </c>
      <c r="Z509" t="s">
        <v>43</v>
      </c>
      <c r="AA509" t="s">
        <v>43</v>
      </c>
      <c r="AB509" t="s">
        <v>43</v>
      </c>
      <c r="AC509" t="s">
        <v>43</v>
      </c>
      <c r="AD509" t="s">
        <v>53</v>
      </c>
      <c r="AE509" t="s">
        <v>62</v>
      </c>
      <c r="AF509" t="s">
        <v>62</v>
      </c>
      <c r="AG509" t="s">
        <v>79</v>
      </c>
      <c r="AI509">
        <v>0</v>
      </c>
      <c r="AJ509" t="s">
        <v>55</v>
      </c>
      <c r="AK509" t="s">
        <v>84</v>
      </c>
    </row>
    <row r="510" spans="1:37" x14ac:dyDescent="0.3">
      <c r="A510">
        <v>509</v>
      </c>
      <c r="B510">
        <v>513</v>
      </c>
      <c r="C510" t="s">
        <v>37</v>
      </c>
      <c r="G510" t="s">
        <v>58</v>
      </c>
      <c r="H510">
        <v>12307</v>
      </c>
      <c r="I510" t="s">
        <v>39</v>
      </c>
      <c r="J510" t="s">
        <v>71</v>
      </c>
      <c r="K510">
        <v>0</v>
      </c>
      <c r="L510" t="s">
        <v>41</v>
      </c>
      <c r="M510" t="s">
        <v>41</v>
      </c>
      <c r="N510" t="s">
        <v>41</v>
      </c>
      <c r="O510" t="s">
        <v>41</v>
      </c>
      <c r="P510" t="s">
        <v>42</v>
      </c>
      <c r="Q510" t="s">
        <v>42</v>
      </c>
      <c r="R510" t="s">
        <v>41</v>
      </c>
      <c r="S510" t="s">
        <v>43</v>
      </c>
      <c r="T510" t="s">
        <v>43</v>
      </c>
      <c r="U510" t="s">
        <v>101</v>
      </c>
      <c r="V510" t="b">
        <v>0</v>
      </c>
      <c r="W510" t="s">
        <v>73</v>
      </c>
      <c r="X510" t="s">
        <v>41</v>
      </c>
      <c r="Y510" t="s">
        <v>41</v>
      </c>
      <c r="Z510" t="s">
        <v>41</v>
      </c>
      <c r="AA510" t="s">
        <v>41</v>
      </c>
      <c r="AB510" t="s">
        <v>41</v>
      </c>
      <c r="AC510" t="s">
        <v>41</v>
      </c>
      <c r="AD510" t="s">
        <v>53</v>
      </c>
      <c r="AE510" t="s">
        <v>62</v>
      </c>
      <c r="AF510" t="s">
        <v>62</v>
      </c>
      <c r="AG510" t="s">
        <v>62</v>
      </c>
      <c r="AI510">
        <v>0</v>
      </c>
      <c r="AJ510" t="s">
        <v>108</v>
      </c>
      <c r="AK510" t="s">
        <v>49</v>
      </c>
    </row>
    <row r="511" spans="1:37" x14ac:dyDescent="0.3">
      <c r="A511">
        <v>510</v>
      </c>
      <c r="B511">
        <v>514</v>
      </c>
      <c r="C511" t="s">
        <v>37</v>
      </c>
      <c r="G511" t="s">
        <v>83</v>
      </c>
      <c r="H511">
        <v>12304</v>
      </c>
      <c r="I511" t="s">
        <v>117</v>
      </c>
      <c r="J511" t="s">
        <v>40</v>
      </c>
      <c r="K511">
        <v>0</v>
      </c>
      <c r="L511" t="s">
        <v>41</v>
      </c>
      <c r="M511" t="s">
        <v>43</v>
      </c>
      <c r="N511" t="s">
        <v>43</v>
      </c>
      <c r="O511" t="s">
        <v>42</v>
      </c>
      <c r="P511" t="s">
        <v>43</v>
      </c>
      <c r="Q511" t="s">
        <v>42</v>
      </c>
      <c r="R511" t="s">
        <v>41</v>
      </c>
      <c r="S511" t="s">
        <v>41</v>
      </c>
      <c r="T511" t="s">
        <v>43</v>
      </c>
      <c r="U511" t="s">
        <v>56</v>
      </c>
      <c r="V511" t="b">
        <v>0</v>
      </c>
      <c r="W511" t="s">
        <v>43</v>
      </c>
      <c r="X511" t="s">
        <v>41</v>
      </c>
      <c r="Y511" t="s">
        <v>42</v>
      </c>
      <c r="Z511" t="s">
        <v>42</v>
      </c>
      <c r="AA511" t="s">
        <v>41</v>
      </c>
      <c r="AB511" t="s">
        <v>43</v>
      </c>
      <c r="AC511" t="s">
        <v>43</v>
      </c>
      <c r="AD511" t="s">
        <v>53</v>
      </c>
      <c r="AE511" t="s">
        <v>62</v>
      </c>
      <c r="AF511" t="s">
        <v>47</v>
      </c>
      <c r="AG511" t="s">
        <v>47</v>
      </c>
      <c r="AI511">
        <v>0</v>
      </c>
      <c r="AJ511" t="s">
        <v>76</v>
      </c>
      <c r="AK511" t="s">
        <v>57</v>
      </c>
    </row>
    <row r="512" spans="1:37" x14ac:dyDescent="0.3">
      <c r="A512">
        <v>511</v>
      </c>
      <c r="B512">
        <v>515</v>
      </c>
      <c r="C512" t="s">
        <v>37</v>
      </c>
      <c r="G512" t="s">
        <v>58</v>
      </c>
      <c r="H512">
        <v>12309</v>
      </c>
      <c r="I512" t="s">
        <v>51</v>
      </c>
      <c r="J512" t="s">
        <v>40</v>
      </c>
      <c r="K512">
        <v>0</v>
      </c>
      <c r="L512" t="s">
        <v>41</v>
      </c>
      <c r="M512" t="s">
        <v>43</v>
      </c>
      <c r="N512" t="s">
        <v>42</v>
      </c>
      <c r="O512" t="s">
        <v>42</v>
      </c>
      <c r="P512" t="s">
        <v>43</v>
      </c>
      <c r="Q512" t="s">
        <v>43</v>
      </c>
      <c r="R512" t="s">
        <v>41</v>
      </c>
      <c r="S512" t="s">
        <v>43</v>
      </c>
      <c r="T512" t="s">
        <v>43</v>
      </c>
      <c r="U512" t="s">
        <v>56</v>
      </c>
      <c r="V512" t="b">
        <v>0</v>
      </c>
      <c r="W512" t="s">
        <v>45</v>
      </c>
      <c r="X512" t="s">
        <v>41</v>
      </c>
      <c r="Y512" t="s">
        <v>42</v>
      </c>
      <c r="Z512" t="s">
        <v>42</v>
      </c>
      <c r="AA512" t="s">
        <v>41</v>
      </c>
      <c r="AB512" t="s">
        <v>42</v>
      </c>
      <c r="AC512" t="s">
        <v>42</v>
      </c>
      <c r="AD512" t="s">
        <v>59</v>
      </c>
      <c r="AE512" t="s">
        <v>54</v>
      </c>
      <c r="AF512" t="s">
        <v>54</v>
      </c>
      <c r="AG512" t="s">
        <v>54</v>
      </c>
      <c r="AI512">
        <v>0</v>
      </c>
      <c r="AJ512" t="s">
        <v>60</v>
      </c>
      <c r="AK512" t="s">
        <v>49</v>
      </c>
    </row>
    <row r="513" spans="1:37" x14ac:dyDescent="0.3">
      <c r="A513">
        <v>512</v>
      </c>
      <c r="B513">
        <v>516</v>
      </c>
      <c r="C513" t="s">
        <v>37</v>
      </c>
      <c r="G513" t="s">
        <v>61</v>
      </c>
      <c r="H513">
        <v>12303</v>
      </c>
      <c r="I513" t="s">
        <v>238</v>
      </c>
      <c r="J513" t="s">
        <v>130</v>
      </c>
      <c r="K513">
        <v>0</v>
      </c>
      <c r="L513" t="s">
        <v>41</v>
      </c>
      <c r="M513" t="s">
        <v>41</v>
      </c>
      <c r="N513" t="s">
        <v>41</v>
      </c>
      <c r="O513" t="s">
        <v>41</v>
      </c>
      <c r="P513" t="s">
        <v>42</v>
      </c>
      <c r="Q513" t="s">
        <v>42</v>
      </c>
      <c r="R513" t="s">
        <v>42</v>
      </c>
      <c r="S513" t="s">
        <v>42</v>
      </c>
      <c r="T513" t="s">
        <v>42</v>
      </c>
      <c r="U513" t="s">
        <v>52</v>
      </c>
      <c r="V513" t="b">
        <v>1</v>
      </c>
      <c r="W513" t="s">
        <v>43</v>
      </c>
      <c r="X513" t="s">
        <v>41</v>
      </c>
      <c r="Y513" t="s">
        <v>43</v>
      </c>
      <c r="Z513" t="s">
        <v>43</v>
      </c>
      <c r="AA513" t="s">
        <v>41</v>
      </c>
      <c r="AB513" t="s">
        <v>43</v>
      </c>
      <c r="AC513" t="s">
        <v>43</v>
      </c>
      <c r="AD513" t="s">
        <v>46</v>
      </c>
      <c r="AE513" t="s">
        <v>47</v>
      </c>
      <c r="AF513" t="s">
        <v>62</v>
      </c>
      <c r="AG513" t="s">
        <v>62</v>
      </c>
      <c r="AH513" t="s">
        <v>239</v>
      </c>
      <c r="AI513">
        <v>1</v>
      </c>
      <c r="AJ513" t="s">
        <v>70</v>
      </c>
      <c r="AK513" t="s">
        <v>49</v>
      </c>
    </row>
    <row r="514" spans="1:37" x14ac:dyDescent="0.3">
      <c r="A514">
        <v>513</v>
      </c>
      <c r="B514">
        <v>517</v>
      </c>
      <c r="C514" t="s">
        <v>37</v>
      </c>
      <c r="G514" t="s">
        <v>61</v>
      </c>
      <c r="H514">
        <v>12303</v>
      </c>
      <c r="I514" t="s">
        <v>240</v>
      </c>
      <c r="J514" t="s">
        <v>130</v>
      </c>
      <c r="K514">
        <v>0</v>
      </c>
      <c r="L514" t="s">
        <v>41</v>
      </c>
      <c r="M514" t="s">
        <v>43</v>
      </c>
      <c r="N514" t="s">
        <v>42</v>
      </c>
      <c r="O514" t="s">
        <v>42</v>
      </c>
      <c r="P514" t="s">
        <v>42</v>
      </c>
      <c r="Q514" t="s">
        <v>42</v>
      </c>
      <c r="R514" t="s">
        <v>41</v>
      </c>
      <c r="S514" t="s">
        <v>43</v>
      </c>
      <c r="T514" t="s">
        <v>43</v>
      </c>
      <c r="U514" t="s">
        <v>56</v>
      </c>
      <c r="V514" t="b">
        <v>0</v>
      </c>
      <c r="W514" t="s">
        <v>43</v>
      </c>
      <c r="X514" t="s">
        <v>41</v>
      </c>
      <c r="Y514" t="s">
        <v>43</v>
      </c>
      <c r="Z514" t="s">
        <v>42</v>
      </c>
      <c r="AA514" t="s">
        <v>43</v>
      </c>
      <c r="AB514" t="s">
        <v>43</v>
      </c>
      <c r="AC514" t="s">
        <v>42</v>
      </c>
      <c r="AD514" t="s">
        <v>46</v>
      </c>
      <c r="AE514" t="s">
        <v>47</v>
      </c>
      <c r="AF514" t="s">
        <v>47</v>
      </c>
      <c r="AG514" t="s">
        <v>47</v>
      </c>
      <c r="AI514">
        <v>0</v>
      </c>
      <c r="AJ514" t="s">
        <v>70</v>
      </c>
      <c r="AK514" t="s">
        <v>66</v>
      </c>
    </row>
    <row r="515" spans="1:37" x14ac:dyDescent="0.3">
      <c r="A515">
        <v>514</v>
      </c>
      <c r="B515">
        <v>518</v>
      </c>
      <c r="C515" t="s">
        <v>37</v>
      </c>
      <c r="G515" t="s">
        <v>83</v>
      </c>
      <c r="H515">
        <v>12307</v>
      </c>
      <c r="I515" t="s">
        <v>241</v>
      </c>
      <c r="J515" t="s">
        <v>40</v>
      </c>
      <c r="K515">
        <v>0</v>
      </c>
      <c r="L515" t="s">
        <v>43</v>
      </c>
      <c r="M515" t="s">
        <v>43</v>
      </c>
      <c r="N515" t="s">
        <v>42</v>
      </c>
      <c r="O515" t="s">
        <v>42</v>
      </c>
      <c r="P515" t="s">
        <v>42</v>
      </c>
      <c r="Q515" t="s">
        <v>42</v>
      </c>
      <c r="R515" t="s">
        <v>43</v>
      </c>
      <c r="S515" t="s">
        <v>43</v>
      </c>
      <c r="T515" t="s">
        <v>43</v>
      </c>
      <c r="U515" t="s">
        <v>56</v>
      </c>
      <c r="V515" t="b">
        <v>0</v>
      </c>
      <c r="W515" t="s">
        <v>41</v>
      </c>
      <c r="X515" t="s">
        <v>41</v>
      </c>
      <c r="Y515" t="s">
        <v>42</v>
      </c>
      <c r="Z515" t="s">
        <v>43</v>
      </c>
      <c r="AA515" t="s">
        <v>41</v>
      </c>
      <c r="AB515" t="s">
        <v>43</v>
      </c>
      <c r="AC515" t="s">
        <v>43</v>
      </c>
      <c r="AD515" t="s">
        <v>53</v>
      </c>
      <c r="AE515" t="s">
        <v>62</v>
      </c>
      <c r="AF515" t="s">
        <v>79</v>
      </c>
      <c r="AG515" t="s">
        <v>62</v>
      </c>
      <c r="AI515">
        <v>0</v>
      </c>
      <c r="AJ515" t="s">
        <v>108</v>
      </c>
      <c r="AK515" t="s">
        <v>57</v>
      </c>
    </row>
    <row r="516" spans="1:37" x14ac:dyDescent="0.3">
      <c r="A516">
        <v>515</v>
      </c>
      <c r="B516">
        <v>519</v>
      </c>
      <c r="C516" t="s">
        <v>37</v>
      </c>
      <c r="G516" t="s">
        <v>83</v>
      </c>
      <c r="H516">
        <v>12302</v>
      </c>
      <c r="I516" t="s">
        <v>224</v>
      </c>
      <c r="J516" t="s">
        <v>40</v>
      </c>
      <c r="K516">
        <v>0</v>
      </c>
      <c r="L516" t="s">
        <v>41</v>
      </c>
      <c r="M516" t="s">
        <v>41</v>
      </c>
      <c r="N516" t="s">
        <v>43</v>
      </c>
      <c r="O516" t="s">
        <v>42</v>
      </c>
      <c r="P516" t="s">
        <v>42</v>
      </c>
      <c r="Q516" t="s">
        <v>42</v>
      </c>
      <c r="R516" t="s">
        <v>43</v>
      </c>
      <c r="S516" t="s">
        <v>43</v>
      </c>
      <c r="T516" t="s">
        <v>43</v>
      </c>
      <c r="U516" t="s">
        <v>52</v>
      </c>
      <c r="V516" t="b">
        <v>1</v>
      </c>
      <c r="W516" t="s">
        <v>45</v>
      </c>
      <c r="X516" t="s">
        <v>41</v>
      </c>
      <c r="Y516" t="s">
        <v>43</v>
      </c>
      <c r="Z516" t="s">
        <v>43</v>
      </c>
      <c r="AA516" t="s">
        <v>43</v>
      </c>
      <c r="AB516" t="s">
        <v>43</v>
      </c>
      <c r="AC516" t="s">
        <v>43</v>
      </c>
      <c r="AD516" t="s">
        <v>59</v>
      </c>
      <c r="AE516" t="s">
        <v>54</v>
      </c>
      <c r="AF516" t="s">
        <v>54</v>
      </c>
      <c r="AG516" t="s">
        <v>54</v>
      </c>
      <c r="AI516">
        <v>0</v>
      </c>
      <c r="AJ516" t="s">
        <v>63</v>
      </c>
      <c r="AK516" t="s">
        <v>57</v>
      </c>
    </row>
    <row r="517" spans="1:37" x14ac:dyDescent="0.3">
      <c r="A517">
        <v>516</v>
      </c>
      <c r="B517">
        <v>520</v>
      </c>
      <c r="C517" t="s">
        <v>37</v>
      </c>
      <c r="G517" t="s">
        <v>61</v>
      </c>
      <c r="H517">
        <v>12307</v>
      </c>
      <c r="I517" t="s">
        <v>224</v>
      </c>
      <c r="J517" t="s">
        <v>40</v>
      </c>
      <c r="K517">
        <v>0</v>
      </c>
      <c r="L517" t="s">
        <v>43</v>
      </c>
      <c r="M517" t="s">
        <v>41</v>
      </c>
      <c r="N517" t="s">
        <v>43</v>
      </c>
      <c r="O517" t="s">
        <v>42</v>
      </c>
      <c r="P517" t="s">
        <v>42</v>
      </c>
      <c r="Q517" t="s">
        <v>42</v>
      </c>
      <c r="R517" t="s">
        <v>41</v>
      </c>
      <c r="S517" t="s">
        <v>43</v>
      </c>
      <c r="T517" t="s">
        <v>43</v>
      </c>
      <c r="U517" t="s">
        <v>52</v>
      </c>
      <c r="V517" t="b">
        <v>0</v>
      </c>
      <c r="W517" t="s">
        <v>41</v>
      </c>
      <c r="X517" t="s">
        <v>41</v>
      </c>
      <c r="Y517" t="s">
        <v>42</v>
      </c>
      <c r="Z517" t="s">
        <v>42</v>
      </c>
      <c r="AA517" t="s">
        <v>43</v>
      </c>
      <c r="AB517" t="s">
        <v>41</v>
      </c>
      <c r="AC517" t="s">
        <v>41</v>
      </c>
      <c r="AD517" t="s">
        <v>53</v>
      </c>
      <c r="AE517" t="s">
        <v>47</v>
      </c>
      <c r="AF517" t="s">
        <v>79</v>
      </c>
      <c r="AG517" t="s">
        <v>62</v>
      </c>
      <c r="AI517">
        <v>0</v>
      </c>
      <c r="AJ517" t="s">
        <v>108</v>
      </c>
      <c r="AK517" t="s">
        <v>57</v>
      </c>
    </row>
    <row r="518" spans="1:37" x14ac:dyDescent="0.3">
      <c r="A518">
        <v>517</v>
      </c>
      <c r="B518">
        <v>521</v>
      </c>
      <c r="C518" t="s">
        <v>37</v>
      </c>
      <c r="G518" t="s">
        <v>50</v>
      </c>
      <c r="H518">
        <v>12304</v>
      </c>
      <c r="I518" t="s">
        <v>88</v>
      </c>
      <c r="J518" t="s">
        <v>40</v>
      </c>
      <c r="K518">
        <v>0</v>
      </c>
      <c r="L518" t="s">
        <v>43</v>
      </c>
      <c r="M518" t="s">
        <v>41</v>
      </c>
      <c r="N518" t="s">
        <v>43</v>
      </c>
      <c r="O518" t="s">
        <v>42</v>
      </c>
      <c r="P518" t="s">
        <v>43</v>
      </c>
      <c r="Q518" t="s">
        <v>42</v>
      </c>
      <c r="R518" t="s">
        <v>42</v>
      </c>
      <c r="S518" t="s">
        <v>43</v>
      </c>
      <c r="T518" t="s">
        <v>41</v>
      </c>
      <c r="U518" t="s">
        <v>52</v>
      </c>
      <c r="V518" t="b">
        <v>0</v>
      </c>
      <c r="W518" t="s">
        <v>65</v>
      </c>
      <c r="X518" t="s">
        <v>41</v>
      </c>
      <c r="Y518" t="s">
        <v>41</v>
      </c>
      <c r="Z518" t="s">
        <v>41</v>
      </c>
      <c r="AA518" t="s">
        <v>41</v>
      </c>
      <c r="AB518" t="s">
        <v>41</v>
      </c>
      <c r="AC518" t="s">
        <v>41</v>
      </c>
      <c r="AD518" t="s">
        <v>53</v>
      </c>
      <c r="AE518" t="s">
        <v>47</v>
      </c>
      <c r="AF518" t="s">
        <v>62</v>
      </c>
      <c r="AG518" t="s">
        <v>62</v>
      </c>
      <c r="AH518" t="s">
        <v>242</v>
      </c>
      <c r="AI518">
        <v>1</v>
      </c>
      <c r="AJ518" t="s">
        <v>76</v>
      </c>
      <c r="AK518" t="s">
        <v>57</v>
      </c>
    </row>
    <row r="519" spans="1:37" x14ac:dyDescent="0.3">
      <c r="A519">
        <v>518</v>
      </c>
      <c r="B519">
        <v>522</v>
      </c>
      <c r="C519" t="s">
        <v>37</v>
      </c>
      <c r="G519" t="s">
        <v>83</v>
      </c>
      <c r="H519">
        <v>12307</v>
      </c>
      <c r="I519" t="s">
        <v>121</v>
      </c>
      <c r="J519" t="s">
        <v>40</v>
      </c>
      <c r="K519">
        <v>0</v>
      </c>
      <c r="L519" t="s">
        <v>43</v>
      </c>
      <c r="M519" t="s">
        <v>42</v>
      </c>
      <c r="N519" t="s">
        <v>42</v>
      </c>
      <c r="O519" t="s">
        <v>42</v>
      </c>
      <c r="P519" t="s">
        <v>42</v>
      </c>
      <c r="Q519" t="s">
        <v>42</v>
      </c>
      <c r="R519" t="s">
        <v>41</v>
      </c>
      <c r="S519" t="s">
        <v>41</v>
      </c>
      <c r="T519" t="s">
        <v>41</v>
      </c>
      <c r="U519" t="s">
        <v>56</v>
      </c>
      <c r="V519" t="b">
        <v>0</v>
      </c>
      <c r="W519" t="s">
        <v>41</v>
      </c>
      <c r="X519" t="s">
        <v>43</v>
      </c>
      <c r="Y519" t="s">
        <v>41</v>
      </c>
      <c r="Z519" t="s">
        <v>41</v>
      </c>
      <c r="AA519" t="s">
        <v>43</v>
      </c>
      <c r="AB519" t="s">
        <v>41</v>
      </c>
      <c r="AC519" t="s">
        <v>42</v>
      </c>
      <c r="AD519" t="s">
        <v>77</v>
      </c>
      <c r="AE519" t="s">
        <v>79</v>
      </c>
      <c r="AF519" t="s">
        <v>62</v>
      </c>
      <c r="AG519" t="s">
        <v>62</v>
      </c>
      <c r="AI519">
        <v>0</v>
      </c>
      <c r="AJ519" t="s">
        <v>108</v>
      </c>
      <c r="AK519" t="s">
        <v>57</v>
      </c>
    </row>
    <row r="520" spans="1:37" x14ac:dyDescent="0.3">
      <c r="A520">
        <v>519</v>
      </c>
      <c r="B520">
        <v>523</v>
      </c>
      <c r="C520" t="s">
        <v>37</v>
      </c>
      <c r="G520" t="s">
        <v>58</v>
      </c>
      <c r="H520">
        <v>12308</v>
      </c>
      <c r="I520" t="s">
        <v>39</v>
      </c>
      <c r="J520" t="s">
        <v>40</v>
      </c>
      <c r="K520">
        <v>0</v>
      </c>
      <c r="L520" t="s">
        <v>41</v>
      </c>
      <c r="M520" t="s">
        <v>42</v>
      </c>
      <c r="N520" t="s">
        <v>42</v>
      </c>
      <c r="O520" t="s">
        <v>42</v>
      </c>
      <c r="P520" t="s">
        <v>42</v>
      </c>
      <c r="Q520" t="s">
        <v>42</v>
      </c>
      <c r="R520" t="s">
        <v>43</v>
      </c>
      <c r="S520" t="s">
        <v>43</v>
      </c>
      <c r="T520" t="s">
        <v>42</v>
      </c>
      <c r="U520" t="s">
        <v>52</v>
      </c>
      <c r="V520" t="b">
        <v>0</v>
      </c>
      <c r="W520" t="s">
        <v>43</v>
      </c>
      <c r="X520" t="s">
        <v>41</v>
      </c>
      <c r="Y520" t="s">
        <v>43</v>
      </c>
      <c r="Z520" t="s">
        <v>43</v>
      </c>
      <c r="AA520" t="s">
        <v>41</v>
      </c>
      <c r="AB520" t="s">
        <v>43</v>
      </c>
      <c r="AC520" t="s">
        <v>43</v>
      </c>
      <c r="AD520" t="s">
        <v>53</v>
      </c>
      <c r="AE520" t="s">
        <v>47</v>
      </c>
      <c r="AF520" t="s">
        <v>62</v>
      </c>
      <c r="AG520" t="s">
        <v>47</v>
      </c>
      <c r="AH520" t="s">
        <v>243</v>
      </c>
      <c r="AI520">
        <v>1</v>
      </c>
      <c r="AJ520" t="s">
        <v>55</v>
      </c>
      <c r="AK520" t="s">
        <v>49</v>
      </c>
    </row>
    <row r="521" spans="1:37" x14ac:dyDescent="0.3">
      <c r="A521">
        <v>520</v>
      </c>
      <c r="B521">
        <v>524</v>
      </c>
      <c r="C521" t="s">
        <v>37</v>
      </c>
      <c r="G521" t="s">
        <v>61</v>
      </c>
      <c r="H521">
        <v>12308</v>
      </c>
      <c r="I521" t="s">
        <v>224</v>
      </c>
      <c r="J521" t="s">
        <v>130</v>
      </c>
      <c r="K521">
        <v>0</v>
      </c>
      <c r="L521" t="s">
        <v>41</v>
      </c>
      <c r="M521" t="s">
        <v>42</v>
      </c>
      <c r="N521" t="s">
        <v>42</v>
      </c>
      <c r="O521" t="s">
        <v>42</v>
      </c>
      <c r="P521" t="s">
        <v>41</v>
      </c>
      <c r="Q521" t="s">
        <v>42</v>
      </c>
      <c r="R521" t="s">
        <v>42</v>
      </c>
      <c r="S521" t="s">
        <v>42</v>
      </c>
      <c r="T521" t="s">
        <v>42</v>
      </c>
      <c r="U521" t="s">
        <v>56</v>
      </c>
      <c r="V521" t="b">
        <v>1</v>
      </c>
      <c r="W521" t="s">
        <v>65</v>
      </c>
      <c r="X521" t="s">
        <v>41</v>
      </c>
      <c r="Y521" t="s">
        <v>42</v>
      </c>
      <c r="Z521" t="s">
        <v>43</v>
      </c>
      <c r="AA521" t="s">
        <v>41</v>
      </c>
      <c r="AB521" t="s">
        <v>43</v>
      </c>
      <c r="AC521" t="s">
        <v>43</v>
      </c>
      <c r="AD521" t="s">
        <v>46</v>
      </c>
      <c r="AE521" t="s">
        <v>54</v>
      </c>
      <c r="AF521" t="s">
        <v>54</v>
      </c>
      <c r="AG521" t="s">
        <v>54</v>
      </c>
      <c r="AI521">
        <v>0</v>
      </c>
      <c r="AJ521" t="s">
        <v>55</v>
      </c>
      <c r="AK521" t="s">
        <v>57</v>
      </c>
    </row>
    <row r="522" spans="1:37" x14ac:dyDescent="0.3">
      <c r="A522">
        <v>521</v>
      </c>
      <c r="B522">
        <v>525</v>
      </c>
      <c r="C522" t="s">
        <v>37</v>
      </c>
      <c r="G522" t="s">
        <v>58</v>
      </c>
      <c r="H522">
        <v>12307</v>
      </c>
      <c r="I522" t="s">
        <v>224</v>
      </c>
      <c r="J522" t="s">
        <v>40</v>
      </c>
      <c r="K522">
        <v>0</v>
      </c>
      <c r="L522" t="s">
        <v>43</v>
      </c>
      <c r="M522" t="s">
        <v>42</v>
      </c>
      <c r="N522" t="s">
        <v>42</v>
      </c>
      <c r="O522" t="s">
        <v>43</v>
      </c>
      <c r="P522" t="s">
        <v>42</v>
      </c>
      <c r="Q522" t="s">
        <v>42</v>
      </c>
      <c r="R522" t="s">
        <v>43</v>
      </c>
      <c r="S522" t="s">
        <v>42</v>
      </c>
      <c r="T522" t="s">
        <v>43</v>
      </c>
      <c r="U522" t="s">
        <v>44</v>
      </c>
      <c r="V522" t="b">
        <v>1</v>
      </c>
      <c r="W522" t="s">
        <v>43</v>
      </c>
      <c r="X522" t="s">
        <v>43</v>
      </c>
      <c r="Y522" t="s">
        <v>43</v>
      </c>
      <c r="Z522" t="s">
        <v>42</v>
      </c>
      <c r="AA522" t="s">
        <v>43</v>
      </c>
      <c r="AB522" t="s">
        <v>43</v>
      </c>
      <c r="AC522" t="s">
        <v>42</v>
      </c>
      <c r="AD522" t="s">
        <v>53</v>
      </c>
      <c r="AE522" t="s">
        <v>62</v>
      </c>
      <c r="AF522" t="s">
        <v>47</v>
      </c>
      <c r="AG522" t="s">
        <v>54</v>
      </c>
      <c r="AI522">
        <v>0</v>
      </c>
      <c r="AJ522" t="s">
        <v>108</v>
      </c>
      <c r="AK522" t="s">
        <v>57</v>
      </c>
    </row>
    <row r="523" spans="1:37" x14ac:dyDescent="0.3">
      <c r="A523">
        <v>522</v>
      </c>
      <c r="B523">
        <v>526</v>
      </c>
      <c r="C523" t="s">
        <v>37</v>
      </c>
      <c r="G523" t="s">
        <v>61</v>
      </c>
      <c r="H523">
        <v>12308</v>
      </c>
      <c r="I523" t="s">
        <v>224</v>
      </c>
      <c r="J523" t="s">
        <v>130</v>
      </c>
      <c r="K523">
        <v>0</v>
      </c>
      <c r="L523" t="s">
        <v>41</v>
      </c>
      <c r="M523" t="s">
        <v>43</v>
      </c>
      <c r="N523" t="s">
        <v>41</v>
      </c>
      <c r="O523" t="s">
        <v>42</v>
      </c>
      <c r="P523" t="s">
        <v>42</v>
      </c>
      <c r="Q523" t="s">
        <v>42</v>
      </c>
      <c r="R523" t="s">
        <v>41</v>
      </c>
      <c r="S523" t="s">
        <v>41</v>
      </c>
      <c r="T523" t="s">
        <v>43</v>
      </c>
      <c r="U523" t="s">
        <v>52</v>
      </c>
      <c r="V523" t="b">
        <v>0</v>
      </c>
      <c r="W523" t="s">
        <v>41</v>
      </c>
      <c r="X523" t="s">
        <v>41</v>
      </c>
      <c r="Y523" t="s">
        <v>42</v>
      </c>
      <c r="Z523" t="s">
        <v>42</v>
      </c>
      <c r="AA523" t="s">
        <v>41</v>
      </c>
      <c r="AB523" t="s">
        <v>41</v>
      </c>
      <c r="AC523" t="s">
        <v>43</v>
      </c>
      <c r="AD523" t="s">
        <v>120</v>
      </c>
      <c r="AE523" t="s">
        <v>62</v>
      </c>
      <c r="AF523" t="s">
        <v>62</v>
      </c>
      <c r="AG523" t="s">
        <v>62</v>
      </c>
      <c r="AI523">
        <v>0</v>
      </c>
      <c r="AJ523" t="s">
        <v>55</v>
      </c>
      <c r="AK523" t="s">
        <v>57</v>
      </c>
    </row>
    <row r="524" spans="1:37" x14ac:dyDescent="0.3">
      <c r="A524">
        <v>523</v>
      </c>
      <c r="B524">
        <v>527</v>
      </c>
      <c r="C524" t="s">
        <v>37</v>
      </c>
      <c r="G524" t="s">
        <v>58</v>
      </c>
      <c r="H524">
        <v>12306</v>
      </c>
      <c r="I524" t="s">
        <v>39</v>
      </c>
      <c r="J524" t="s">
        <v>40</v>
      </c>
      <c r="K524">
        <v>0</v>
      </c>
      <c r="L524" t="s">
        <v>41</v>
      </c>
      <c r="M524" t="s">
        <v>41</v>
      </c>
      <c r="N524" t="s">
        <v>42</v>
      </c>
      <c r="O524" t="s">
        <v>42</v>
      </c>
      <c r="P524" t="s">
        <v>42</v>
      </c>
      <c r="Q524" t="s">
        <v>42</v>
      </c>
      <c r="R524" t="s">
        <v>41</v>
      </c>
      <c r="S524" t="s">
        <v>41</v>
      </c>
      <c r="T524" t="s">
        <v>42</v>
      </c>
      <c r="U524" t="s">
        <v>52</v>
      </c>
      <c r="V524" t="b">
        <v>0</v>
      </c>
      <c r="W524" t="s">
        <v>41</v>
      </c>
      <c r="X524" t="s">
        <v>41</v>
      </c>
      <c r="Y524" t="s">
        <v>41</v>
      </c>
      <c r="Z524" t="s">
        <v>43</v>
      </c>
      <c r="AA524" t="s">
        <v>41</v>
      </c>
      <c r="AB524" t="s">
        <v>41</v>
      </c>
      <c r="AC524" t="s">
        <v>41</v>
      </c>
      <c r="AD524" t="s">
        <v>77</v>
      </c>
      <c r="AE524" t="s">
        <v>62</v>
      </c>
      <c r="AF524" t="s">
        <v>62</v>
      </c>
      <c r="AG524" t="s">
        <v>62</v>
      </c>
      <c r="AI524">
        <v>0</v>
      </c>
      <c r="AJ524" t="s">
        <v>82</v>
      </c>
      <c r="AK524" t="s">
        <v>57</v>
      </c>
    </row>
    <row r="525" spans="1:37" x14ac:dyDescent="0.3">
      <c r="A525">
        <v>524</v>
      </c>
      <c r="B525">
        <v>528</v>
      </c>
      <c r="C525" t="s">
        <v>37</v>
      </c>
      <c r="G525" t="s">
        <v>50</v>
      </c>
      <c r="H525">
        <v>12308</v>
      </c>
      <c r="I525" t="s">
        <v>39</v>
      </c>
      <c r="J525" t="s">
        <v>40</v>
      </c>
      <c r="K525">
        <v>0</v>
      </c>
      <c r="L525" t="s">
        <v>41</v>
      </c>
      <c r="M525" t="s">
        <v>41</v>
      </c>
      <c r="N525" t="s">
        <v>42</v>
      </c>
      <c r="O525" t="s">
        <v>42</v>
      </c>
      <c r="P525" t="s">
        <v>43</v>
      </c>
      <c r="Q525" t="s">
        <v>42</v>
      </c>
      <c r="R525" t="s">
        <v>41</v>
      </c>
      <c r="S525" t="s">
        <v>43</v>
      </c>
      <c r="T525" t="s">
        <v>42</v>
      </c>
      <c r="U525" t="s">
        <v>72</v>
      </c>
      <c r="V525" t="b">
        <v>0</v>
      </c>
      <c r="W525" t="s">
        <v>73</v>
      </c>
      <c r="X525" t="s">
        <v>41</v>
      </c>
      <c r="Y525" t="s">
        <v>42</v>
      </c>
      <c r="Z525" t="s">
        <v>42</v>
      </c>
      <c r="AA525" t="s">
        <v>42</v>
      </c>
      <c r="AB525" t="s">
        <v>42</v>
      </c>
      <c r="AC525" t="s">
        <v>42</v>
      </c>
      <c r="AD525" t="s">
        <v>46</v>
      </c>
      <c r="AE525" t="s">
        <v>47</v>
      </c>
      <c r="AF525" t="s">
        <v>47</v>
      </c>
      <c r="AG525" t="s">
        <v>47</v>
      </c>
      <c r="AI525">
        <v>0</v>
      </c>
      <c r="AJ525" t="s">
        <v>55</v>
      </c>
      <c r="AK525" t="s">
        <v>57</v>
      </c>
    </row>
    <row r="526" spans="1:37" x14ac:dyDescent="0.3">
      <c r="A526">
        <v>525</v>
      </c>
      <c r="B526">
        <v>529</v>
      </c>
      <c r="C526" t="s">
        <v>37</v>
      </c>
      <c r="G526" t="s">
        <v>67</v>
      </c>
      <c r="H526">
        <v>12307</v>
      </c>
      <c r="I526" t="s">
        <v>224</v>
      </c>
      <c r="J526" t="s">
        <v>40</v>
      </c>
      <c r="K526">
        <v>0</v>
      </c>
      <c r="L526" t="s">
        <v>43</v>
      </c>
      <c r="M526" t="s">
        <v>43</v>
      </c>
      <c r="N526" t="s">
        <v>42</v>
      </c>
      <c r="O526" t="s">
        <v>42</v>
      </c>
      <c r="P526" t="s">
        <v>43</v>
      </c>
      <c r="Q526" t="s">
        <v>42</v>
      </c>
      <c r="R526" t="s">
        <v>43</v>
      </c>
      <c r="S526" t="s">
        <v>42</v>
      </c>
      <c r="T526" t="s">
        <v>42</v>
      </c>
      <c r="U526" t="s">
        <v>56</v>
      </c>
      <c r="V526" t="b">
        <v>0</v>
      </c>
      <c r="W526" t="s">
        <v>43</v>
      </c>
      <c r="X526" t="s">
        <v>41</v>
      </c>
      <c r="Y526" t="s">
        <v>43</v>
      </c>
      <c r="Z526" t="s">
        <v>43</v>
      </c>
      <c r="AA526" t="s">
        <v>41</v>
      </c>
      <c r="AB526" t="s">
        <v>41</v>
      </c>
      <c r="AC526" t="s">
        <v>43</v>
      </c>
      <c r="AD526" t="s">
        <v>53</v>
      </c>
      <c r="AE526" t="s">
        <v>79</v>
      </c>
      <c r="AF526" t="s">
        <v>62</v>
      </c>
      <c r="AG526" t="s">
        <v>62</v>
      </c>
      <c r="AI526">
        <v>0</v>
      </c>
      <c r="AJ526" t="s">
        <v>108</v>
      </c>
      <c r="AK526" t="s">
        <v>57</v>
      </c>
    </row>
    <row r="527" spans="1:37" x14ac:dyDescent="0.3">
      <c r="A527">
        <v>526</v>
      </c>
      <c r="B527">
        <v>530</v>
      </c>
      <c r="C527" t="s">
        <v>37</v>
      </c>
      <c r="G527" t="s">
        <v>58</v>
      </c>
      <c r="H527">
        <v>12303</v>
      </c>
      <c r="I527" t="s">
        <v>224</v>
      </c>
      <c r="J527" t="s">
        <v>130</v>
      </c>
      <c r="K527">
        <v>0</v>
      </c>
      <c r="L527" t="s">
        <v>43</v>
      </c>
      <c r="M527" t="s">
        <v>41</v>
      </c>
      <c r="N527" t="s">
        <v>41</v>
      </c>
      <c r="O527" t="s">
        <v>42</v>
      </c>
      <c r="P527" t="s">
        <v>42</v>
      </c>
      <c r="Q527" t="s">
        <v>42</v>
      </c>
      <c r="R527" t="s">
        <v>41</v>
      </c>
      <c r="S527" t="s">
        <v>41</v>
      </c>
      <c r="T527" t="s">
        <v>43</v>
      </c>
      <c r="U527" t="s">
        <v>56</v>
      </c>
      <c r="V527" t="b">
        <v>0</v>
      </c>
      <c r="W527" t="s">
        <v>41</v>
      </c>
      <c r="X527" t="s">
        <v>43</v>
      </c>
      <c r="Y527" t="s">
        <v>43</v>
      </c>
      <c r="Z527" t="s">
        <v>43</v>
      </c>
      <c r="AA527" t="s">
        <v>41</v>
      </c>
      <c r="AB527" t="s">
        <v>43</v>
      </c>
      <c r="AC527" t="s">
        <v>41</v>
      </c>
      <c r="AD527" t="s">
        <v>46</v>
      </c>
      <c r="AE527" t="s">
        <v>47</v>
      </c>
      <c r="AF527" t="s">
        <v>62</v>
      </c>
      <c r="AG527" t="s">
        <v>47</v>
      </c>
      <c r="AH527" t="s">
        <v>244</v>
      </c>
      <c r="AI527">
        <v>1</v>
      </c>
      <c r="AJ527" t="s">
        <v>70</v>
      </c>
      <c r="AK527" t="s">
        <v>49</v>
      </c>
    </row>
    <row r="528" spans="1:37" x14ac:dyDescent="0.3">
      <c r="A528">
        <v>527</v>
      </c>
      <c r="B528">
        <v>531</v>
      </c>
      <c r="C528" t="s">
        <v>37</v>
      </c>
      <c r="G528" t="s">
        <v>83</v>
      </c>
      <c r="H528">
        <v>12308</v>
      </c>
      <c r="I528" t="s">
        <v>39</v>
      </c>
      <c r="J528" t="s">
        <v>40</v>
      </c>
      <c r="K528">
        <v>1</v>
      </c>
      <c r="L528" t="s">
        <v>41</v>
      </c>
      <c r="M528" t="s">
        <v>42</v>
      </c>
      <c r="N528" t="s">
        <v>43</v>
      </c>
      <c r="O528" t="s">
        <v>42</v>
      </c>
      <c r="P528" t="s">
        <v>42</v>
      </c>
      <c r="Q528" t="s">
        <v>42</v>
      </c>
      <c r="R528" t="s">
        <v>41</v>
      </c>
      <c r="S528" t="s">
        <v>43</v>
      </c>
      <c r="T528" t="s">
        <v>41</v>
      </c>
      <c r="U528" t="s">
        <v>56</v>
      </c>
      <c r="V528" t="b">
        <v>0</v>
      </c>
      <c r="W528" t="s">
        <v>43</v>
      </c>
      <c r="X528" t="s">
        <v>41</v>
      </c>
      <c r="Y528" t="s">
        <v>43</v>
      </c>
      <c r="Z528" t="s">
        <v>42</v>
      </c>
      <c r="AA528" t="s">
        <v>41</v>
      </c>
      <c r="AB528" t="s">
        <v>42</v>
      </c>
      <c r="AC528" t="s">
        <v>42</v>
      </c>
      <c r="AD528" t="s">
        <v>46</v>
      </c>
      <c r="AE528" t="s">
        <v>62</v>
      </c>
      <c r="AF528" t="s">
        <v>54</v>
      </c>
      <c r="AG528" t="s">
        <v>62</v>
      </c>
      <c r="AI528">
        <v>0</v>
      </c>
      <c r="AJ528" t="s">
        <v>55</v>
      </c>
      <c r="AK528" t="s">
        <v>57</v>
      </c>
    </row>
    <row r="529" spans="1:37" x14ac:dyDescent="0.3">
      <c r="A529">
        <v>528</v>
      </c>
      <c r="B529">
        <v>532</v>
      </c>
      <c r="C529" t="s">
        <v>37</v>
      </c>
      <c r="G529" t="s">
        <v>58</v>
      </c>
      <c r="H529">
        <v>12308</v>
      </c>
      <c r="I529" t="s">
        <v>224</v>
      </c>
      <c r="J529" t="s">
        <v>40</v>
      </c>
      <c r="K529">
        <v>0</v>
      </c>
      <c r="L529" t="s">
        <v>41</v>
      </c>
      <c r="M529" t="s">
        <v>42</v>
      </c>
      <c r="N529" t="s">
        <v>42</v>
      </c>
      <c r="O529" t="s">
        <v>42</v>
      </c>
      <c r="P529" t="s">
        <v>42</v>
      </c>
      <c r="Q529" t="s">
        <v>42</v>
      </c>
      <c r="R529" t="s">
        <v>42</v>
      </c>
      <c r="S529" t="s">
        <v>42</v>
      </c>
      <c r="T529" t="s">
        <v>42</v>
      </c>
      <c r="U529" t="s">
        <v>52</v>
      </c>
      <c r="V529" t="b">
        <v>0</v>
      </c>
      <c r="W529" t="s">
        <v>41</v>
      </c>
      <c r="X529" t="s">
        <v>41</v>
      </c>
      <c r="Y529" t="s">
        <v>41</v>
      </c>
      <c r="Z529" t="s">
        <v>41</v>
      </c>
      <c r="AA529" t="s">
        <v>41</v>
      </c>
      <c r="AB529" t="s">
        <v>41</v>
      </c>
      <c r="AC529" t="s">
        <v>42</v>
      </c>
      <c r="AD529" t="s">
        <v>59</v>
      </c>
      <c r="AE529" t="s">
        <v>47</v>
      </c>
      <c r="AF529" t="s">
        <v>47</v>
      </c>
      <c r="AG529" t="s">
        <v>47</v>
      </c>
      <c r="AI529">
        <v>0</v>
      </c>
      <c r="AJ529" t="s">
        <v>55</v>
      </c>
      <c r="AK529" t="s">
        <v>57</v>
      </c>
    </row>
    <row r="530" spans="1:37" x14ac:dyDescent="0.3">
      <c r="A530">
        <v>529</v>
      </c>
      <c r="B530">
        <v>533</v>
      </c>
      <c r="C530" t="s">
        <v>37</v>
      </c>
      <c r="G530" t="s">
        <v>67</v>
      </c>
      <c r="H530">
        <v>12308</v>
      </c>
      <c r="I530" t="s">
        <v>88</v>
      </c>
      <c r="J530" t="s">
        <v>40</v>
      </c>
      <c r="K530">
        <v>0</v>
      </c>
      <c r="L530" t="s">
        <v>41</v>
      </c>
      <c r="M530" t="s">
        <v>42</v>
      </c>
      <c r="N530" t="s">
        <v>43</v>
      </c>
      <c r="O530" t="s">
        <v>43</v>
      </c>
      <c r="P530" t="s">
        <v>43</v>
      </c>
      <c r="Q530" t="s">
        <v>42</v>
      </c>
      <c r="R530" t="s">
        <v>43</v>
      </c>
      <c r="S530" t="s">
        <v>43</v>
      </c>
      <c r="T530" t="s">
        <v>43</v>
      </c>
      <c r="U530" t="s">
        <v>56</v>
      </c>
      <c r="V530" t="b">
        <v>0</v>
      </c>
      <c r="W530" t="s">
        <v>65</v>
      </c>
      <c r="X530" t="s">
        <v>41</v>
      </c>
      <c r="Y530" t="s">
        <v>42</v>
      </c>
      <c r="Z530" t="s">
        <v>43</v>
      </c>
      <c r="AA530" t="s">
        <v>41</v>
      </c>
      <c r="AB530" t="s">
        <v>43</v>
      </c>
      <c r="AC530" t="s">
        <v>43</v>
      </c>
      <c r="AD530" t="s">
        <v>46</v>
      </c>
      <c r="AE530" t="s">
        <v>47</v>
      </c>
      <c r="AF530" t="s">
        <v>47</v>
      </c>
      <c r="AG530" t="s">
        <v>47</v>
      </c>
      <c r="AI530">
        <v>0</v>
      </c>
      <c r="AJ530" t="s">
        <v>55</v>
      </c>
      <c r="AK530" t="s">
        <v>57</v>
      </c>
    </row>
    <row r="531" spans="1:37" x14ac:dyDescent="0.3">
      <c r="A531">
        <v>530</v>
      </c>
      <c r="B531">
        <v>534</v>
      </c>
      <c r="C531" t="s">
        <v>37</v>
      </c>
      <c r="G531" t="s">
        <v>58</v>
      </c>
      <c r="H531">
        <v>12306</v>
      </c>
      <c r="I531" t="s">
        <v>117</v>
      </c>
      <c r="J531" t="s">
        <v>40</v>
      </c>
      <c r="K531">
        <v>0</v>
      </c>
      <c r="L531" t="s">
        <v>41</v>
      </c>
      <c r="M531" t="s">
        <v>43</v>
      </c>
      <c r="N531" t="s">
        <v>43</v>
      </c>
      <c r="O531" t="s">
        <v>43</v>
      </c>
      <c r="P531" t="s">
        <v>43</v>
      </c>
      <c r="Q531" t="s">
        <v>42</v>
      </c>
      <c r="R531" t="s">
        <v>41</v>
      </c>
      <c r="S531" t="s">
        <v>41</v>
      </c>
      <c r="T531" t="s">
        <v>41</v>
      </c>
      <c r="U531" t="s">
        <v>56</v>
      </c>
      <c r="V531" t="b">
        <v>0</v>
      </c>
      <c r="W531" t="s">
        <v>45</v>
      </c>
      <c r="X531" t="s">
        <v>41</v>
      </c>
      <c r="Y531" t="s">
        <v>41</v>
      </c>
      <c r="Z531" t="s">
        <v>43</v>
      </c>
      <c r="AA531" t="s">
        <v>41</v>
      </c>
      <c r="AB531" t="s">
        <v>41</v>
      </c>
      <c r="AC531" t="s">
        <v>43</v>
      </c>
      <c r="AD531" t="s">
        <v>53</v>
      </c>
      <c r="AE531" t="s">
        <v>47</v>
      </c>
      <c r="AF531" t="s">
        <v>47</v>
      </c>
      <c r="AG531" t="s">
        <v>47</v>
      </c>
      <c r="AI531">
        <v>0</v>
      </c>
      <c r="AJ531" t="s">
        <v>82</v>
      </c>
      <c r="AK531" t="s">
        <v>57</v>
      </c>
    </row>
    <row r="532" spans="1:37" x14ac:dyDescent="0.3">
      <c r="A532">
        <v>531</v>
      </c>
      <c r="B532">
        <v>535</v>
      </c>
      <c r="C532" t="s">
        <v>37</v>
      </c>
      <c r="G532" t="s">
        <v>58</v>
      </c>
      <c r="H532">
        <v>12302</v>
      </c>
      <c r="I532" t="s">
        <v>224</v>
      </c>
      <c r="J532" t="s">
        <v>40</v>
      </c>
      <c r="K532">
        <v>0</v>
      </c>
      <c r="L532" t="s">
        <v>42</v>
      </c>
      <c r="M532" t="s">
        <v>42</v>
      </c>
      <c r="N532" t="s">
        <v>42</v>
      </c>
      <c r="O532" t="s">
        <v>42</v>
      </c>
      <c r="P532" t="s">
        <v>42</v>
      </c>
      <c r="Q532" t="s">
        <v>42</v>
      </c>
      <c r="R532" t="s">
        <v>42</v>
      </c>
      <c r="S532" t="s">
        <v>42</v>
      </c>
      <c r="T532" t="s">
        <v>42</v>
      </c>
      <c r="U532" t="s">
        <v>72</v>
      </c>
      <c r="V532" t="b">
        <v>1</v>
      </c>
      <c r="W532" t="s">
        <v>43</v>
      </c>
      <c r="X532" t="s">
        <v>41</v>
      </c>
      <c r="Y532" t="s">
        <v>43</v>
      </c>
      <c r="Z532" t="s">
        <v>43</v>
      </c>
      <c r="AA532" t="s">
        <v>41</v>
      </c>
      <c r="AB532" t="s">
        <v>41</v>
      </c>
      <c r="AC532" t="s">
        <v>41</v>
      </c>
      <c r="AD532" t="s">
        <v>59</v>
      </c>
      <c r="AE532" t="s">
        <v>47</v>
      </c>
      <c r="AF532" t="s">
        <v>47</v>
      </c>
      <c r="AG532" t="s">
        <v>47</v>
      </c>
      <c r="AI532">
        <v>0</v>
      </c>
      <c r="AJ532" t="s">
        <v>63</v>
      </c>
      <c r="AK532" t="s">
        <v>57</v>
      </c>
    </row>
    <row r="533" spans="1:37" x14ac:dyDescent="0.3">
      <c r="A533">
        <v>532</v>
      </c>
      <c r="B533">
        <v>536</v>
      </c>
      <c r="C533" t="s">
        <v>37</v>
      </c>
      <c r="G533" t="s">
        <v>58</v>
      </c>
      <c r="H533">
        <v>12309</v>
      </c>
      <c r="I533" t="s">
        <v>51</v>
      </c>
      <c r="J533" t="s">
        <v>71</v>
      </c>
      <c r="K533">
        <v>1</v>
      </c>
      <c r="L533" t="s">
        <v>41</v>
      </c>
      <c r="M533" t="s">
        <v>41</v>
      </c>
      <c r="N533" t="s">
        <v>42</v>
      </c>
      <c r="O533" t="s">
        <v>43</v>
      </c>
      <c r="P533" t="s">
        <v>43</v>
      </c>
      <c r="Q533" t="s">
        <v>42</v>
      </c>
      <c r="R533" t="s">
        <v>42</v>
      </c>
      <c r="S533" t="s">
        <v>43</v>
      </c>
      <c r="T533" t="s">
        <v>43</v>
      </c>
      <c r="U533" t="s">
        <v>56</v>
      </c>
      <c r="V533" t="b">
        <v>0</v>
      </c>
      <c r="W533" t="s">
        <v>43</v>
      </c>
      <c r="X533" t="s">
        <v>41</v>
      </c>
      <c r="Y533" t="s">
        <v>43</v>
      </c>
      <c r="Z533" t="s">
        <v>42</v>
      </c>
      <c r="AA533" t="s">
        <v>41</v>
      </c>
      <c r="AB533" t="s">
        <v>43</v>
      </c>
      <c r="AC533" t="s">
        <v>42</v>
      </c>
      <c r="AD533" t="s">
        <v>46</v>
      </c>
      <c r="AE533" t="s">
        <v>47</v>
      </c>
      <c r="AF533" t="s">
        <v>47</v>
      </c>
      <c r="AG533" t="s">
        <v>47</v>
      </c>
      <c r="AI533">
        <v>0</v>
      </c>
      <c r="AJ533" t="s">
        <v>60</v>
      </c>
      <c r="AK533" t="s">
        <v>49</v>
      </c>
    </row>
    <row r="534" spans="1:37" x14ac:dyDescent="0.3">
      <c r="A534">
        <v>533</v>
      </c>
      <c r="B534">
        <v>537</v>
      </c>
      <c r="C534" t="s">
        <v>37</v>
      </c>
      <c r="G534" t="s">
        <v>58</v>
      </c>
      <c r="H534">
        <v>12308</v>
      </c>
      <c r="I534" t="s">
        <v>224</v>
      </c>
      <c r="J534" t="s">
        <v>40</v>
      </c>
      <c r="K534">
        <v>0</v>
      </c>
      <c r="L534" t="s">
        <v>42</v>
      </c>
      <c r="M534" t="s">
        <v>42</v>
      </c>
      <c r="N534" t="s">
        <v>42</v>
      </c>
      <c r="O534" t="s">
        <v>42</v>
      </c>
      <c r="P534" t="s">
        <v>42</v>
      </c>
      <c r="Q534" t="s">
        <v>42</v>
      </c>
      <c r="R534" t="s">
        <v>42</v>
      </c>
      <c r="S534" t="s">
        <v>42</v>
      </c>
      <c r="T534" t="s">
        <v>42</v>
      </c>
      <c r="U534" t="s">
        <v>56</v>
      </c>
      <c r="V534" t="b">
        <v>0</v>
      </c>
      <c r="W534" t="s">
        <v>41</v>
      </c>
      <c r="X534" t="s">
        <v>41</v>
      </c>
      <c r="Y534" t="s">
        <v>43</v>
      </c>
      <c r="Z534" t="s">
        <v>42</v>
      </c>
      <c r="AA534" t="s">
        <v>41</v>
      </c>
      <c r="AB534" t="s">
        <v>41</v>
      </c>
      <c r="AC534" t="s">
        <v>43</v>
      </c>
      <c r="AD534" t="s">
        <v>59</v>
      </c>
      <c r="AE534" t="s">
        <v>47</v>
      </c>
      <c r="AF534" t="s">
        <v>47</v>
      </c>
      <c r="AG534" t="s">
        <v>47</v>
      </c>
      <c r="AH534" t="s">
        <v>245</v>
      </c>
      <c r="AI534">
        <v>1</v>
      </c>
      <c r="AJ534" t="s">
        <v>55</v>
      </c>
      <c r="AK534" t="s">
        <v>57</v>
      </c>
    </row>
    <row r="535" spans="1:37" x14ac:dyDescent="0.3">
      <c r="A535">
        <v>534</v>
      </c>
      <c r="B535">
        <v>538</v>
      </c>
      <c r="C535" t="s">
        <v>37</v>
      </c>
      <c r="G535" t="s">
        <v>83</v>
      </c>
      <c r="H535">
        <v>12305</v>
      </c>
      <c r="I535" t="s">
        <v>51</v>
      </c>
      <c r="J535" t="s">
        <v>40</v>
      </c>
      <c r="K535">
        <v>0</v>
      </c>
      <c r="L535" t="s">
        <v>41</v>
      </c>
      <c r="M535" t="s">
        <v>43</v>
      </c>
      <c r="N535" t="s">
        <v>42</v>
      </c>
      <c r="O535" t="s">
        <v>43</v>
      </c>
      <c r="P535" t="s">
        <v>41</v>
      </c>
      <c r="Q535" t="s">
        <v>42</v>
      </c>
      <c r="R535" t="s">
        <v>43</v>
      </c>
      <c r="S535" t="s">
        <v>43</v>
      </c>
      <c r="T535" t="s">
        <v>42</v>
      </c>
      <c r="U535" t="s">
        <v>52</v>
      </c>
      <c r="V535" t="b">
        <v>0</v>
      </c>
      <c r="W535" t="s">
        <v>41</v>
      </c>
      <c r="X535" t="s">
        <v>41</v>
      </c>
      <c r="Y535" t="s">
        <v>43</v>
      </c>
      <c r="Z535" t="s">
        <v>43</v>
      </c>
      <c r="AA535" t="s">
        <v>41</v>
      </c>
      <c r="AB535" t="s">
        <v>42</v>
      </c>
      <c r="AC535" t="s">
        <v>43</v>
      </c>
      <c r="AD535" t="s">
        <v>59</v>
      </c>
      <c r="AE535" t="s">
        <v>47</v>
      </c>
      <c r="AF535" t="s">
        <v>47</v>
      </c>
      <c r="AG535" t="s">
        <v>62</v>
      </c>
      <c r="AI535">
        <v>0</v>
      </c>
      <c r="AJ535" t="s">
        <v>48</v>
      </c>
      <c r="AK535" t="s">
        <v>57</v>
      </c>
    </row>
    <row r="536" spans="1:37" x14ac:dyDescent="0.3">
      <c r="A536">
        <v>535</v>
      </c>
      <c r="B536">
        <v>539</v>
      </c>
      <c r="C536" t="s">
        <v>37</v>
      </c>
      <c r="G536" t="s">
        <v>38</v>
      </c>
      <c r="H536">
        <v>12308</v>
      </c>
      <c r="I536" t="s">
        <v>88</v>
      </c>
      <c r="J536" t="s">
        <v>130</v>
      </c>
      <c r="K536">
        <v>1</v>
      </c>
      <c r="L536" t="s">
        <v>43</v>
      </c>
      <c r="M536" t="s">
        <v>43</v>
      </c>
      <c r="N536" t="s">
        <v>43</v>
      </c>
      <c r="O536" t="s">
        <v>43</v>
      </c>
      <c r="P536" t="s">
        <v>43</v>
      </c>
      <c r="Q536" t="s">
        <v>42</v>
      </c>
      <c r="R536" t="s">
        <v>41</v>
      </c>
      <c r="S536" t="s">
        <v>43</v>
      </c>
      <c r="T536" t="s">
        <v>42</v>
      </c>
      <c r="U536" t="s">
        <v>72</v>
      </c>
      <c r="V536" t="b">
        <v>1</v>
      </c>
      <c r="W536" t="s">
        <v>45</v>
      </c>
      <c r="X536" t="s">
        <v>41</v>
      </c>
      <c r="Y536" t="s">
        <v>43</v>
      </c>
      <c r="Z536" t="s">
        <v>43</v>
      </c>
      <c r="AA536" t="s">
        <v>43</v>
      </c>
      <c r="AB536" t="s">
        <v>43</v>
      </c>
      <c r="AC536" t="s">
        <v>43</v>
      </c>
      <c r="AD536" t="s">
        <v>53</v>
      </c>
      <c r="AE536" t="s">
        <v>62</v>
      </c>
      <c r="AF536" t="s">
        <v>47</v>
      </c>
      <c r="AG536" t="s">
        <v>47</v>
      </c>
      <c r="AI536">
        <v>0</v>
      </c>
      <c r="AJ536" t="s">
        <v>55</v>
      </c>
      <c r="AK536" t="s">
        <v>57</v>
      </c>
    </row>
    <row r="537" spans="1:37" x14ac:dyDescent="0.3">
      <c r="A537">
        <v>536</v>
      </c>
      <c r="B537">
        <v>540</v>
      </c>
      <c r="C537" t="s">
        <v>37</v>
      </c>
      <c r="G537" t="s">
        <v>38</v>
      </c>
      <c r="H537">
        <v>12306</v>
      </c>
      <c r="I537" t="s">
        <v>88</v>
      </c>
      <c r="J537" t="s">
        <v>64</v>
      </c>
      <c r="K537">
        <v>0</v>
      </c>
      <c r="L537" t="s">
        <v>43</v>
      </c>
      <c r="M537" t="s">
        <v>41</v>
      </c>
      <c r="N537" t="s">
        <v>43</v>
      </c>
      <c r="O537" t="s">
        <v>43</v>
      </c>
      <c r="P537" t="s">
        <v>43</v>
      </c>
      <c r="Q537" t="s">
        <v>43</v>
      </c>
      <c r="R537" t="s">
        <v>41</v>
      </c>
      <c r="S537" t="s">
        <v>41</v>
      </c>
      <c r="T537" t="s">
        <v>42</v>
      </c>
      <c r="U537" t="s">
        <v>56</v>
      </c>
      <c r="V537" t="b">
        <v>0</v>
      </c>
      <c r="W537" t="s">
        <v>43</v>
      </c>
      <c r="X537" t="s">
        <v>41</v>
      </c>
      <c r="Y537" t="s">
        <v>43</v>
      </c>
      <c r="Z537" t="s">
        <v>42</v>
      </c>
      <c r="AA537" t="s">
        <v>41</v>
      </c>
      <c r="AB537" t="s">
        <v>43</v>
      </c>
      <c r="AC537" t="s">
        <v>42</v>
      </c>
      <c r="AD537" t="s">
        <v>46</v>
      </c>
      <c r="AE537" t="s">
        <v>47</v>
      </c>
      <c r="AF537" t="s">
        <v>47</v>
      </c>
      <c r="AG537" t="s">
        <v>62</v>
      </c>
      <c r="AH537" t="s">
        <v>97</v>
      </c>
      <c r="AI537">
        <v>1</v>
      </c>
      <c r="AJ537" t="s">
        <v>82</v>
      </c>
      <c r="AK537" t="s">
        <v>57</v>
      </c>
    </row>
    <row r="538" spans="1:37" x14ac:dyDescent="0.3">
      <c r="A538">
        <v>537</v>
      </c>
      <c r="B538">
        <v>541</v>
      </c>
      <c r="C538" t="s">
        <v>37</v>
      </c>
      <c r="G538" t="s">
        <v>38</v>
      </c>
      <c r="H538">
        <v>12307</v>
      </c>
      <c r="I538" t="s">
        <v>51</v>
      </c>
      <c r="J538" t="s">
        <v>40</v>
      </c>
      <c r="K538">
        <v>0</v>
      </c>
      <c r="L538" t="s">
        <v>43</v>
      </c>
      <c r="M538" t="s">
        <v>43</v>
      </c>
      <c r="N538" t="s">
        <v>42</v>
      </c>
      <c r="O538" t="s">
        <v>42</v>
      </c>
      <c r="P538" t="s">
        <v>42</v>
      </c>
      <c r="Q538" t="s">
        <v>42</v>
      </c>
      <c r="R538" t="s">
        <v>41</v>
      </c>
      <c r="S538" t="s">
        <v>43</v>
      </c>
      <c r="T538" t="s">
        <v>42</v>
      </c>
      <c r="U538" t="s">
        <v>44</v>
      </c>
      <c r="V538" t="b">
        <v>1</v>
      </c>
      <c r="W538" t="s">
        <v>45</v>
      </c>
      <c r="X538" t="s">
        <v>41</v>
      </c>
      <c r="Y538" t="s">
        <v>43</v>
      </c>
      <c r="Z538" t="s">
        <v>43</v>
      </c>
      <c r="AA538" t="s">
        <v>41</v>
      </c>
      <c r="AB538" t="s">
        <v>43</v>
      </c>
      <c r="AC538" t="s">
        <v>43</v>
      </c>
      <c r="AD538" t="s">
        <v>46</v>
      </c>
      <c r="AE538" t="s">
        <v>54</v>
      </c>
      <c r="AF538" t="s">
        <v>54</v>
      </c>
      <c r="AG538" t="s">
        <v>54</v>
      </c>
      <c r="AH538" t="s">
        <v>246</v>
      </c>
      <c r="AI538">
        <v>1</v>
      </c>
      <c r="AJ538" t="s">
        <v>108</v>
      </c>
      <c r="AK538" t="s">
        <v>57</v>
      </c>
    </row>
    <row r="539" spans="1:37" x14ac:dyDescent="0.3">
      <c r="A539">
        <v>538</v>
      </c>
      <c r="B539">
        <v>542</v>
      </c>
      <c r="C539" t="s">
        <v>37</v>
      </c>
      <c r="G539" t="s">
        <v>38</v>
      </c>
      <c r="H539">
        <v>12306</v>
      </c>
      <c r="I539" t="s">
        <v>51</v>
      </c>
      <c r="J539" t="s">
        <v>130</v>
      </c>
      <c r="K539">
        <v>1</v>
      </c>
      <c r="L539" t="s">
        <v>41</v>
      </c>
      <c r="M539" t="s">
        <v>41</v>
      </c>
      <c r="N539" t="s">
        <v>41</v>
      </c>
      <c r="O539" t="s">
        <v>42</v>
      </c>
      <c r="P539" t="s">
        <v>41</v>
      </c>
      <c r="Q539" t="s">
        <v>43</v>
      </c>
      <c r="R539" t="s">
        <v>41</v>
      </c>
      <c r="S539" t="s">
        <v>43</v>
      </c>
      <c r="T539" t="s">
        <v>41</v>
      </c>
      <c r="U539" t="s">
        <v>72</v>
      </c>
      <c r="V539" t="b">
        <v>0</v>
      </c>
      <c r="W539" t="s">
        <v>65</v>
      </c>
      <c r="X539" t="s">
        <v>41</v>
      </c>
      <c r="Y539" t="s">
        <v>42</v>
      </c>
      <c r="Z539" t="s">
        <v>43</v>
      </c>
      <c r="AA539" t="s">
        <v>41</v>
      </c>
      <c r="AB539" t="s">
        <v>43</v>
      </c>
      <c r="AC539" t="s">
        <v>43</v>
      </c>
      <c r="AD539" t="s">
        <v>77</v>
      </c>
      <c r="AE539" t="s">
        <v>54</v>
      </c>
      <c r="AF539" t="s">
        <v>54</v>
      </c>
      <c r="AG539" t="s">
        <v>47</v>
      </c>
      <c r="AH539" t="s">
        <v>247</v>
      </c>
      <c r="AI539">
        <v>1</v>
      </c>
      <c r="AJ539" t="s">
        <v>82</v>
      </c>
      <c r="AK539" t="s">
        <v>57</v>
      </c>
    </row>
    <row r="540" spans="1:37" x14ac:dyDescent="0.3">
      <c r="A540">
        <v>539</v>
      </c>
      <c r="B540">
        <v>543</v>
      </c>
      <c r="C540" t="s">
        <v>37</v>
      </c>
      <c r="G540" t="s">
        <v>38</v>
      </c>
      <c r="H540">
        <v>12308</v>
      </c>
      <c r="I540" t="s">
        <v>51</v>
      </c>
      <c r="J540" t="s">
        <v>130</v>
      </c>
      <c r="K540">
        <v>1</v>
      </c>
      <c r="L540" t="s">
        <v>43</v>
      </c>
      <c r="M540" t="s">
        <v>41</v>
      </c>
      <c r="N540" t="s">
        <v>42</v>
      </c>
      <c r="O540" t="s">
        <v>42</v>
      </c>
      <c r="P540" t="s">
        <v>43</v>
      </c>
      <c r="Q540" t="s">
        <v>42</v>
      </c>
      <c r="R540" t="s">
        <v>41</v>
      </c>
      <c r="S540" t="s">
        <v>43</v>
      </c>
      <c r="T540" t="s">
        <v>42</v>
      </c>
      <c r="U540" t="s">
        <v>72</v>
      </c>
      <c r="V540" t="b">
        <v>0</v>
      </c>
      <c r="W540" t="s">
        <v>43</v>
      </c>
      <c r="X540" t="s">
        <v>41</v>
      </c>
      <c r="Y540" t="s">
        <v>42</v>
      </c>
      <c r="Z540" t="s">
        <v>43</v>
      </c>
      <c r="AA540" t="s">
        <v>41</v>
      </c>
      <c r="AB540" t="s">
        <v>43</v>
      </c>
      <c r="AC540" t="s">
        <v>43</v>
      </c>
      <c r="AD540" t="s">
        <v>46</v>
      </c>
      <c r="AE540" t="s">
        <v>47</v>
      </c>
      <c r="AF540" t="s">
        <v>47</v>
      </c>
      <c r="AG540" t="s">
        <v>47</v>
      </c>
      <c r="AI540">
        <v>0</v>
      </c>
      <c r="AJ540" t="s">
        <v>55</v>
      </c>
      <c r="AK540" t="s">
        <v>57</v>
      </c>
    </row>
    <row r="541" spans="1:37" x14ac:dyDescent="0.3">
      <c r="A541">
        <v>540</v>
      </c>
      <c r="B541">
        <v>544</v>
      </c>
      <c r="C541" t="s">
        <v>37</v>
      </c>
      <c r="G541" t="s">
        <v>38</v>
      </c>
      <c r="H541">
        <v>12304</v>
      </c>
      <c r="I541" t="s">
        <v>88</v>
      </c>
      <c r="J541" t="s">
        <v>71</v>
      </c>
      <c r="K541">
        <v>1</v>
      </c>
      <c r="L541" t="s">
        <v>43</v>
      </c>
      <c r="M541" t="s">
        <v>43</v>
      </c>
      <c r="N541" t="s">
        <v>42</v>
      </c>
      <c r="O541" t="s">
        <v>42</v>
      </c>
      <c r="P541" t="s">
        <v>42</v>
      </c>
      <c r="Q541" t="s">
        <v>42</v>
      </c>
      <c r="R541" t="s">
        <v>42</v>
      </c>
      <c r="S541" t="s">
        <v>43</v>
      </c>
      <c r="T541" t="s">
        <v>42</v>
      </c>
      <c r="U541" t="s">
        <v>56</v>
      </c>
      <c r="V541" t="b">
        <v>0</v>
      </c>
      <c r="W541" t="s">
        <v>65</v>
      </c>
      <c r="X541" t="s">
        <v>41</v>
      </c>
      <c r="Y541" t="s">
        <v>41</v>
      </c>
      <c r="Z541" t="s">
        <v>43</v>
      </c>
      <c r="AA541" t="s">
        <v>43</v>
      </c>
      <c r="AB541" t="s">
        <v>43</v>
      </c>
      <c r="AC541" t="s">
        <v>43</v>
      </c>
      <c r="AD541" t="s">
        <v>59</v>
      </c>
      <c r="AE541" t="s">
        <v>47</v>
      </c>
      <c r="AF541" t="s">
        <v>47</v>
      </c>
      <c r="AG541" t="s">
        <v>47</v>
      </c>
      <c r="AI541">
        <v>0</v>
      </c>
      <c r="AJ541" t="s">
        <v>76</v>
      </c>
      <c r="AK541" t="s">
        <v>49</v>
      </c>
    </row>
    <row r="542" spans="1:37" x14ac:dyDescent="0.3">
      <c r="A542">
        <v>541</v>
      </c>
      <c r="B542">
        <v>545</v>
      </c>
      <c r="C542" t="s">
        <v>37</v>
      </c>
      <c r="G542" t="s">
        <v>38</v>
      </c>
      <c r="H542">
        <v>12308</v>
      </c>
      <c r="I542" t="s">
        <v>88</v>
      </c>
      <c r="J542" t="s">
        <v>130</v>
      </c>
      <c r="K542">
        <v>1</v>
      </c>
      <c r="L542" t="s">
        <v>43</v>
      </c>
      <c r="M542" t="s">
        <v>43</v>
      </c>
      <c r="N542" t="s">
        <v>42</v>
      </c>
      <c r="O542" t="s">
        <v>42</v>
      </c>
      <c r="P542" t="s">
        <v>42</v>
      </c>
      <c r="Q542" t="s">
        <v>42</v>
      </c>
      <c r="R542" t="s">
        <v>41</v>
      </c>
      <c r="S542" t="s">
        <v>43</v>
      </c>
      <c r="T542" t="s">
        <v>42</v>
      </c>
      <c r="U542" t="s">
        <v>56</v>
      </c>
      <c r="V542" t="b">
        <v>0</v>
      </c>
      <c r="W542" t="s">
        <v>43</v>
      </c>
      <c r="X542" t="s">
        <v>41</v>
      </c>
      <c r="Y542" t="s">
        <v>43</v>
      </c>
      <c r="Z542" t="s">
        <v>43</v>
      </c>
      <c r="AA542" t="s">
        <v>41</v>
      </c>
      <c r="AB542" t="s">
        <v>43</v>
      </c>
      <c r="AC542" t="s">
        <v>43</v>
      </c>
      <c r="AD542" t="s">
        <v>53</v>
      </c>
      <c r="AE542" t="s">
        <v>62</v>
      </c>
      <c r="AF542" t="s">
        <v>62</v>
      </c>
      <c r="AG542" t="s">
        <v>62</v>
      </c>
      <c r="AH542" t="s">
        <v>248</v>
      </c>
      <c r="AI542">
        <v>1</v>
      </c>
      <c r="AJ542" t="s">
        <v>55</v>
      </c>
      <c r="AK542" t="s">
        <v>57</v>
      </c>
    </row>
    <row r="543" spans="1:37" x14ac:dyDescent="0.3">
      <c r="A543">
        <v>542</v>
      </c>
      <c r="B543">
        <v>546</v>
      </c>
      <c r="C543" t="s">
        <v>37</v>
      </c>
      <c r="G543" t="s">
        <v>38</v>
      </c>
      <c r="H543">
        <v>12304</v>
      </c>
      <c r="I543" t="s">
        <v>51</v>
      </c>
      <c r="J543" t="s">
        <v>40</v>
      </c>
      <c r="K543">
        <v>0</v>
      </c>
      <c r="L543" t="s">
        <v>43</v>
      </c>
      <c r="M543" t="s">
        <v>43</v>
      </c>
      <c r="N543" t="s">
        <v>43</v>
      </c>
      <c r="O543" t="s">
        <v>42</v>
      </c>
      <c r="P543" t="s">
        <v>42</v>
      </c>
      <c r="Q543" t="s">
        <v>42</v>
      </c>
      <c r="R543" t="s">
        <v>41</v>
      </c>
      <c r="S543" t="s">
        <v>43</v>
      </c>
      <c r="T543" t="s">
        <v>43</v>
      </c>
      <c r="U543" t="s">
        <v>52</v>
      </c>
      <c r="V543" t="b">
        <v>0</v>
      </c>
      <c r="W543" t="s">
        <v>65</v>
      </c>
      <c r="X543" t="s">
        <v>43</v>
      </c>
      <c r="Y543" t="s">
        <v>43</v>
      </c>
      <c r="Z543" t="s">
        <v>43</v>
      </c>
      <c r="AA543" t="s">
        <v>43</v>
      </c>
      <c r="AB543" t="s">
        <v>43</v>
      </c>
      <c r="AC543" t="s">
        <v>43</v>
      </c>
      <c r="AD543" t="s">
        <v>53</v>
      </c>
      <c r="AE543" t="s">
        <v>47</v>
      </c>
      <c r="AF543" t="s">
        <v>47</v>
      </c>
      <c r="AG543" t="s">
        <v>47</v>
      </c>
      <c r="AI543">
        <v>0</v>
      </c>
      <c r="AJ543" t="s">
        <v>76</v>
      </c>
      <c r="AK543" t="s">
        <v>49</v>
      </c>
    </row>
    <row r="544" spans="1:37" x14ac:dyDescent="0.3">
      <c r="A544">
        <v>543</v>
      </c>
      <c r="B544">
        <v>547</v>
      </c>
      <c r="C544" t="s">
        <v>37</v>
      </c>
      <c r="G544" t="s">
        <v>38</v>
      </c>
      <c r="H544">
        <v>12141</v>
      </c>
      <c r="I544" t="s">
        <v>88</v>
      </c>
      <c r="J544" t="s">
        <v>40</v>
      </c>
      <c r="K544">
        <v>1</v>
      </c>
      <c r="L544" t="s">
        <v>42</v>
      </c>
      <c r="M544" t="s">
        <v>43</v>
      </c>
      <c r="N544" t="s">
        <v>42</v>
      </c>
      <c r="O544" t="s">
        <v>42</v>
      </c>
      <c r="P544" t="s">
        <v>42</v>
      </c>
      <c r="Q544" t="s">
        <v>42</v>
      </c>
      <c r="R544" t="s">
        <v>41</v>
      </c>
      <c r="S544" t="s">
        <v>43</v>
      </c>
      <c r="T544" t="s">
        <v>42</v>
      </c>
      <c r="U544" t="s">
        <v>56</v>
      </c>
      <c r="V544" t="b">
        <v>0</v>
      </c>
      <c r="W544" t="s">
        <v>65</v>
      </c>
      <c r="X544" t="s">
        <v>41</v>
      </c>
      <c r="Y544" t="s">
        <v>41</v>
      </c>
      <c r="Z544" t="s">
        <v>43</v>
      </c>
      <c r="AA544" t="s">
        <v>41</v>
      </c>
      <c r="AB544" t="s">
        <v>41</v>
      </c>
      <c r="AC544" t="s">
        <v>41</v>
      </c>
      <c r="AD544" t="s">
        <v>53</v>
      </c>
      <c r="AE544" t="s">
        <v>62</v>
      </c>
      <c r="AF544" t="s">
        <v>62</v>
      </c>
      <c r="AG544" t="s">
        <v>62</v>
      </c>
      <c r="AI544">
        <v>0</v>
      </c>
      <c r="AK544" t="s">
        <v>57</v>
      </c>
    </row>
    <row r="545" spans="1:37" x14ac:dyDescent="0.3">
      <c r="A545">
        <v>544</v>
      </c>
      <c r="B545">
        <v>548</v>
      </c>
      <c r="C545" t="s">
        <v>37</v>
      </c>
      <c r="G545" t="s">
        <v>38</v>
      </c>
      <c r="H545">
        <v>12306</v>
      </c>
      <c r="I545" t="s">
        <v>88</v>
      </c>
      <c r="J545" t="s">
        <v>130</v>
      </c>
      <c r="K545">
        <v>1</v>
      </c>
      <c r="L545" t="s">
        <v>43</v>
      </c>
      <c r="M545" t="s">
        <v>43</v>
      </c>
      <c r="N545" t="s">
        <v>42</v>
      </c>
      <c r="O545" t="s">
        <v>42</v>
      </c>
      <c r="P545" t="s">
        <v>42</v>
      </c>
      <c r="Q545" t="s">
        <v>42</v>
      </c>
      <c r="R545" t="s">
        <v>41</v>
      </c>
      <c r="S545" t="s">
        <v>43</v>
      </c>
      <c r="T545" t="s">
        <v>43</v>
      </c>
      <c r="U545" t="s">
        <v>56</v>
      </c>
      <c r="V545" t="b">
        <v>1</v>
      </c>
      <c r="W545" t="s">
        <v>65</v>
      </c>
      <c r="X545" t="s">
        <v>41</v>
      </c>
      <c r="Y545" t="s">
        <v>42</v>
      </c>
      <c r="Z545" t="s">
        <v>42</v>
      </c>
      <c r="AA545" t="s">
        <v>41</v>
      </c>
      <c r="AB545" t="s">
        <v>43</v>
      </c>
      <c r="AC545" t="s">
        <v>42</v>
      </c>
      <c r="AD545" t="s">
        <v>46</v>
      </c>
      <c r="AE545" t="s">
        <v>62</v>
      </c>
      <c r="AF545" t="s">
        <v>47</v>
      </c>
      <c r="AG545" t="s">
        <v>62</v>
      </c>
      <c r="AI545">
        <v>0</v>
      </c>
      <c r="AJ545" t="s">
        <v>82</v>
      </c>
      <c r="AK545" t="s">
        <v>49</v>
      </c>
    </row>
    <row r="546" spans="1:37" x14ac:dyDescent="0.3">
      <c r="A546">
        <v>545</v>
      </c>
      <c r="B546">
        <v>549</v>
      </c>
      <c r="C546" t="s">
        <v>37</v>
      </c>
      <c r="G546" t="s">
        <v>38</v>
      </c>
      <c r="H546">
        <v>12307</v>
      </c>
      <c r="I546" t="s">
        <v>88</v>
      </c>
      <c r="J546" t="s">
        <v>130</v>
      </c>
      <c r="K546">
        <v>1</v>
      </c>
      <c r="L546" t="s">
        <v>43</v>
      </c>
      <c r="M546" t="s">
        <v>41</v>
      </c>
      <c r="N546" t="s">
        <v>43</v>
      </c>
      <c r="O546" t="s">
        <v>42</v>
      </c>
      <c r="P546" t="s">
        <v>42</v>
      </c>
      <c r="Q546" t="s">
        <v>43</v>
      </c>
      <c r="R546" t="s">
        <v>41</v>
      </c>
      <c r="S546" t="s">
        <v>41</v>
      </c>
      <c r="T546" t="s">
        <v>42</v>
      </c>
      <c r="U546" t="s">
        <v>52</v>
      </c>
      <c r="V546" t="b">
        <v>0</v>
      </c>
      <c r="W546" t="s">
        <v>41</v>
      </c>
      <c r="X546" t="s">
        <v>41</v>
      </c>
      <c r="Y546" t="s">
        <v>43</v>
      </c>
      <c r="Z546" t="s">
        <v>42</v>
      </c>
      <c r="AA546" t="s">
        <v>43</v>
      </c>
      <c r="AB546" t="s">
        <v>43</v>
      </c>
      <c r="AC546" t="s">
        <v>41</v>
      </c>
      <c r="AD546" t="s">
        <v>53</v>
      </c>
      <c r="AE546" t="s">
        <v>62</v>
      </c>
      <c r="AF546" t="s">
        <v>47</v>
      </c>
      <c r="AG546" t="s">
        <v>62</v>
      </c>
      <c r="AI546">
        <v>0</v>
      </c>
      <c r="AJ546" t="s">
        <v>108</v>
      </c>
      <c r="AK546" t="s">
        <v>57</v>
      </c>
    </row>
    <row r="547" spans="1:37" x14ac:dyDescent="0.3">
      <c r="A547">
        <v>546</v>
      </c>
      <c r="B547">
        <v>550</v>
      </c>
      <c r="C547" t="s">
        <v>97</v>
      </c>
      <c r="K547">
        <v>0</v>
      </c>
      <c r="V547" t="b">
        <v>0</v>
      </c>
      <c r="AI547">
        <v>0</v>
      </c>
    </row>
    <row r="548" spans="1:37" x14ac:dyDescent="0.3">
      <c r="A548">
        <v>547</v>
      </c>
      <c r="B548">
        <v>551</v>
      </c>
      <c r="C548" t="s">
        <v>97</v>
      </c>
      <c r="K548">
        <v>0</v>
      </c>
      <c r="V548" t="b">
        <v>0</v>
      </c>
      <c r="AI548">
        <v>0</v>
      </c>
    </row>
    <row r="549" spans="1:37" x14ac:dyDescent="0.3">
      <c r="A549">
        <v>548</v>
      </c>
      <c r="B549">
        <v>552</v>
      </c>
      <c r="C549" t="s">
        <v>37</v>
      </c>
      <c r="G549" t="s">
        <v>38</v>
      </c>
      <c r="H549">
        <v>12008</v>
      </c>
      <c r="I549" t="s">
        <v>88</v>
      </c>
      <c r="J549" t="s">
        <v>130</v>
      </c>
      <c r="K549">
        <v>0</v>
      </c>
      <c r="L549" t="s">
        <v>41</v>
      </c>
      <c r="M549" t="s">
        <v>43</v>
      </c>
      <c r="N549" t="s">
        <v>42</v>
      </c>
      <c r="O549" t="s">
        <v>42</v>
      </c>
      <c r="P549" t="s">
        <v>42</v>
      </c>
      <c r="Q549" t="s">
        <v>42</v>
      </c>
      <c r="R549" t="s">
        <v>41</v>
      </c>
      <c r="S549" t="s">
        <v>43</v>
      </c>
      <c r="T549" t="s">
        <v>42</v>
      </c>
      <c r="U549" t="s">
        <v>72</v>
      </c>
      <c r="V549" t="b">
        <v>1</v>
      </c>
      <c r="W549" t="s">
        <v>65</v>
      </c>
      <c r="X549" t="s">
        <v>41</v>
      </c>
      <c r="Y549" t="s">
        <v>43</v>
      </c>
      <c r="Z549" t="s">
        <v>43</v>
      </c>
      <c r="AA549" t="s">
        <v>41</v>
      </c>
      <c r="AB549" t="s">
        <v>43</v>
      </c>
      <c r="AC549" t="s">
        <v>43</v>
      </c>
      <c r="AD549" t="s">
        <v>53</v>
      </c>
      <c r="AE549" t="s">
        <v>47</v>
      </c>
      <c r="AF549" t="s">
        <v>47</v>
      </c>
      <c r="AG549" t="s">
        <v>47</v>
      </c>
      <c r="AI549">
        <v>0</v>
      </c>
      <c r="AK549" t="s">
        <v>57</v>
      </c>
    </row>
    <row r="550" spans="1:37" x14ac:dyDescent="0.3">
      <c r="A550">
        <v>549</v>
      </c>
      <c r="B550">
        <v>553</v>
      </c>
      <c r="C550" t="s">
        <v>37</v>
      </c>
      <c r="G550" t="s">
        <v>38</v>
      </c>
      <c r="H550">
        <v>12306</v>
      </c>
      <c r="I550" t="s">
        <v>39</v>
      </c>
      <c r="J550" t="s">
        <v>40</v>
      </c>
      <c r="K550">
        <v>0</v>
      </c>
      <c r="L550" t="s">
        <v>41</v>
      </c>
      <c r="M550" t="s">
        <v>41</v>
      </c>
      <c r="N550" t="s">
        <v>42</v>
      </c>
      <c r="O550" t="s">
        <v>42</v>
      </c>
      <c r="P550" t="s">
        <v>42</v>
      </c>
      <c r="Q550" t="s">
        <v>42</v>
      </c>
      <c r="R550" t="s">
        <v>41</v>
      </c>
      <c r="S550" t="s">
        <v>41</v>
      </c>
      <c r="T550" t="s">
        <v>42</v>
      </c>
      <c r="U550" t="s">
        <v>56</v>
      </c>
      <c r="V550" t="b">
        <v>0</v>
      </c>
      <c r="W550" t="s">
        <v>43</v>
      </c>
      <c r="X550" t="s">
        <v>41</v>
      </c>
      <c r="Y550" t="s">
        <v>43</v>
      </c>
      <c r="Z550" t="s">
        <v>43</v>
      </c>
      <c r="AA550" t="s">
        <v>41</v>
      </c>
      <c r="AB550" t="s">
        <v>43</v>
      </c>
      <c r="AC550" t="s">
        <v>43</v>
      </c>
      <c r="AD550" t="s">
        <v>120</v>
      </c>
      <c r="AE550" t="s">
        <v>62</v>
      </c>
      <c r="AF550" t="s">
        <v>62</v>
      </c>
      <c r="AG550" t="s">
        <v>47</v>
      </c>
      <c r="AI550">
        <v>0</v>
      </c>
      <c r="AJ550" t="s">
        <v>82</v>
      </c>
      <c r="AK550" t="s">
        <v>57</v>
      </c>
    </row>
    <row r="551" spans="1:37" x14ac:dyDescent="0.3">
      <c r="A551">
        <v>550</v>
      </c>
      <c r="B551">
        <v>554</v>
      </c>
      <c r="C551" t="s">
        <v>37</v>
      </c>
      <c r="G551" t="s">
        <v>38</v>
      </c>
      <c r="H551">
        <v>12308</v>
      </c>
      <c r="I551" t="s">
        <v>88</v>
      </c>
      <c r="J551" t="s">
        <v>64</v>
      </c>
      <c r="K551">
        <v>1</v>
      </c>
      <c r="L551" t="s">
        <v>43</v>
      </c>
      <c r="M551" t="s">
        <v>43</v>
      </c>
      <c r="N551" t="s">
        <v>41</v>
      </c>
      <c r="O551" t="s">
        <v>42</v>
      </c>
      <c r="P551" t="s">
        <v>43</v>
      </c>
      <c r="Q551" t="s">
        <v>42</v>
      </c>
      <c r="R551" t="s">
        <v>41</v>
      </c>
      <c r="S551" t="s">
        <v>41</v>
      </c>
      <c r="T551" t="s">
        <v>42</v>
      </c>
      <c r="U551" t="s">
        <v>56</v>
      </c>
      <c r="V551" t="b">
        <v>0</v>
      </c>
      <c r="W551" t="s">
        <v>43</v>
      </c>
      <c r="X551" t="s">
        <v>43</v>
      </c>
      <c r="Y551" t="s">
        <v>42</v>
      </c>
      <c r="Z551" t="s">
        <v>41</v>
      </c>
      <c r="AA551" t="s">
        <v>43</v>
      </c>
      <c r="AB551" t="s">
        <v>43</v>
      </c>
      <c r="AC551" t="s">
        <v>43</v>
      </c>
      <c r="AD551" t="s">
        <v>53</v>
      </c>
      <c r="AE551" t="s">
        <v>62</v>
      </c>
      <c r="AF551" t="s">
        <v>47</v>
      </c>
      <c r="AG551" t="s">
        <v>62</v>
      </c>
      <c r="AI551">
        <v>0</v>
      </c>
      <c r="AJ551" t="s">
        <v>55</v>
      </c>
      <c r="AK551" t="s">
        <v>57</v>
      </c>
    </row>
    <row r="552" spans="1:37" x14ac:dyDescent="0.3">
      <c r="A552">
        <v>551</v>
      </c>
      <c r="B552">
        <v>555</v>
      </c>
      <c r="C552" t="s">
        <v>37</v>
      </c>
      <c r="G552" t="s">
        <v>38</v>
      </c>
      <c r="H552">
        <v>12303</v>
      </c>
      <c r="I552" t="s">
        <v>39</v>
      </c>
      <c r="J552" t="s">
        <v>64</v>
      </c>
      <c r="K552">
        <v>0</v>
      </c>
      <c r="L552" t="s">
        <v>43</v>
      </c>
      <c r="M552" t="s">
        <v>43</v>
      </c>
      <c r="N552" t="s">
        <v>43</v>
      </c>
      <c r="O552" t="s">
        <v>42</v>
      </c>
      <c r="P552" t="s">
        <v>43</v>
      </c>
      <c r="Q552" t="s">
        <v>43</v>
      </c>
      <c r="R552" t="s">
        <v>43</v>
      </c>
      <c r="S552" t="s">
        <v>43</v>
      </c>
      <c r="T552" t="s">
        <v>43</v>
      </c>
      <c r="U552" t="s">
        <v>56</v>
      </c>
      <c r="V552" t="b">
        <v>1</v>
      </c>
      <c r="W552" t="s">
        <v>65</v>
      </c>
      <c r="X552" t="s">
        <v>43</v>
      </c>
      <c r="Y552" t="s">
        <v>43</v>
      </c>
      <c r="Z552" t="s">
        <v>43</v>
      </c>
      <c r="AA552" t="s">
        <v>41</v>
      </c>
      <c r="AB552" t="s">
        <v>41</v>
      </c>
      <c r="AC552" t="s">
        <v>43</v>
      </c>
      <c r="AD552" t="s">
        <v>53</v>
      </c>
      <c r="AE552" t="s">
        <v>62</v>
      </c>
      <c r="AF552" t="s">
        <v>62</v>
      </c>
      <c r="AG552" t="s">
        <v>62</v>
      </c>
      <c r="AI552">
        <v>0</v>
      </c>
      <c r="AJ552" t="s">
        <v>70</v>
      </c>
      <c r="AK552" t="s">
        <v>57</v>
      </c>
    </row>
    <row r="553" spans="1:37" x14ac:dyDescent="0.3">
      <c r="A553">
        <v>552</v>
      </c>
      <c r="B553">
        <v>556</v>
      </c>
      <c r="C553" t="s">
        <v>37</v>
      </c>
      <c r="G553" t="s">
        <v>38</v>
      </c>
      <c r="H553">
        <v>12307</v>
      </c>
      <c r="I553" t="s">
        <v>88</v>
      </c>
      <c r="J553" t="s">
        <v>130</v>
      </c>
      <c r="K553">
        <v>0</v>
      </c>
      <c r="L553" t="s">
        <v>43</v>
      </c>
      <c r="M553" t="s">
        <v>43</v>
      </c>
      <c r="N553" t="s">
        <v>43</v>
      </c>
      <c r="O553" t="s">
        <v>43</v>
      </c>
      <c r="P553" t="s">
        <v>43</v>
      </c>
      <c r="Q553" t="s">
        <v>43</v>
      </c>
      <c r="R553" t="s">
        <v>43</v>
      </c>
      <c r="S553" t="s">
        <v>43</v>
      </c>
      <c r="T553" t="s">
        <v>43</v>
      </c>
      <c r="U553" t="s">
        <v>52</v>
      </c>
      <c r="V553" t="b">
        <v>1</v>
      </c>
      <c r="W553" t="s">
        <v>45</v>
      </c>
      <c r="X553" t="s">
        <v>43</v>
      </c>
      <c r="Y553" t="s">
        <v>43</v>
      </c>
      <c r="Z553" t="s">
        <v>43</v>
      </c>
      <c r="AA553" t="s">
        <v>43</v>
      </c>
      <c r="AB553" t="s">
        <v>43</v>
      </c>
      <c r="AC553" t="s">
        <v>43</v>
      </c>
      <c r="AD553" t="s">
        <v>53</v>
      </c>
      <c r="AE553" t="s">
        <v>47</v>
      </c>
      <c r="AF553" t="s">
        <v>47</v>
      </c>
      <c r="AG553" t="s">
        <v>47</v>
      </c>
      <c r="AH553" t="s">
        <v>249</v>
      </c>
      <c r="AI553">
        <v>1</v>
      </c>
      <c r="AJ553" t="s">
        <v>108</v>
      </c>
      <c r="AK553" t="s">
        <v>57</v>
      </c>
    </row>
    <row r="554" spans="1:37" x14ac:dyDescent="0.3">
      <c r="A554">
        <v>553</v>
      </c>
      <c r="B554">
        <v>557</v>
      </c>
      <c r="C554" t="s">
        <v>37</v>
      </c>
      <c r="G554" t="s">
        <v>38</v>
      </c>
      <c r="H554">
        <v>12307</v>
      </c>
      <c r="I554" t="s">
        <v>88</v>
      </c>
      <c r="J554" t="s">
        <v>130</v>
      </c>
      <c r="K554">
        <v>0</v>
      </c>
      <c r="L554" t="s">
        <v>41</v>
      </c>
      <c r="M554" t="s">
        <v>43</v>
      </c>
      <c r="N554" t="s">
        <v>43</v>
      </c>
      <c r="O554" t="s">
        <v>42</v>
      </c>
      <c r="P554" t="s">
        <v>42</v>
      </c>
      <c r="Q554" t="s">
        <v>42</v>
      </c>
      <c r="R554" t="s">
        <v>42</v>
      </c>
      <c r="S554" t="s">
        <v>43</v>
      </c>
      <c r="T554" t="s">
        <v>42</v>
      </c>
      <c r="U554" t="s">
        <v>250</v>
      </c>
      <c r="V554" t="b">
        <v>0</v>
      </c>
      <c r="W554" t="s">
        <v>43</v>
      </c>
      <c r="X554" t="s">
        <v>43</v>
      </c>
      <c r="Y554" t="s">
        <v>43</v>
      </c>
      <c r="Z554" t="s">
        <v>43</v>
      </c>
      <c r="AA554" t="s">
        <v>43</v>
      </c>
      <c r="AB554" t="s">
        <v>41</v>
      </c>
      <c r="AC554" t="s">
        <v>42</v>
      </c>
      <c r="AD554" t="s">
        <v>53</v>
      </c>
      <c r="AE554" t="s">
        <v>62</v>
      </c>
      <c r="AF554" t="s">
        <v>62</v>
      </c>
      <c r="AG554" t="s">
        <v>62</v>
      </c>
      <c r="AH554" t="s">
        <v>251</v>
      </c>
      <c r="AI554">
        <v>1</v>
      </c>
      <c r="AJ554" t="s">
        <v>108</v>
      </c>
      <c r="AK554" t="s">
        <v>49</v>
      </c>
    </row>
    <row r="555" spans="1:37" x14ac:dyDescent="0.3">
      <c r="A555">
        <v>554</v>
      </c>
      <c r="B555">
        <v>558</v>
      </c>
      <c r="C555" t="s">
        <v>37</v>
      </c>
      <c r="G555" t="s">
        <v>38</v>
      </c>
      <c r="H555">
        <v>12308</v>
      </c>
      <c r="I555" t="s">
        <v>252</v>
      </c>
      <c r="J555" t="s">
        <v>130</v>
      </c>
      <c r="K555">
        <v>0</v>
      </c>
      <c r="L555" t="s">
        <v>43</v>
      </c>
      <c r="M555" t="s">
        <v>41</v>
      </c>
      <c r="N555" t="s">
        <v>42</v>
      </c>
      <c r="O555" t="s">
        <v>42</v>
      </c>
      <c r="P555" t="s">
        <v>43</v>
      </c>
      <c r="Q555" t="s">
        <v>42</v>
      </c>
      <c r="R555" t="s">
        <v>43</v>
      </c>
      <c r="S555" t="s">
        <v>42</v>
      </c>
      <c r="T555" t="s">
        <v>42</v>
      </c>
      <c r="U555" t="s">
        <v>56</v>
      </c>
      <c r="V555" t="b">
        <v>1</v>
      </c>
      <c r="W555" t="s">
        <v>43</v>
      </c>
      <c r="X555" t="s">
        <v>41</v>
      </c>
      <c r="Y555" t="s">
        <v>43</v>
      </c>
      <c r="Z555" t="s">
        <v>43</v>
      </c>
      <c r="AA555" t="s">
        <v>43</v>
      </c>
      <c r="AB555" t="s">
        <v>43</v>
      </c>
      <c r="AC555" t="s">
        <v>43</v>
      </c>
      <c r="AD555" t="s">
        <v>53</v>
      </c>
      <c r="AE555" t="s">
        <v>47</v>
      </c>
      <c r="AF555" t="s">
        <v>47</v>
      </c>
      <c r="AG555" t="s">
        <v>47</v>
      </c>
      <c r="AI555">
        <v>0</v>
      </c>
      <c r="AJ555" t="s">
        <v>55</v>
      </c>
      <c r="AK555" t="s">
        <v>57</v>
      </c>
    </row>
    <row r="556" spans="1:37" x14ac:dyDescent="0.3">
      <c r="A556">
        <v>555</v>
      </c>
      <c r="B556">
        <v>559</v>
      </c>
      <c r="C556" t="s">
        <v>37</v>
      </c>
      <c r="G556" t="s">
        <v>38</v>
      </c>
      <c r="H556">
        <v>12308</v>
      </c>
      <c r="I556" t="s">
        <v>88</v>
      </c>
      <c r="J556" t="s">
        <v>130</v>
      </c>
      <c r="K556">
        <v>1</v>
      </c>
      <c r="L556" t="s">
        <v>41</v>
      </c>
      <c r="M556" t="s">
        <v>41</v>
      </c>
      <c r="N556" t="s">
        <v>42</v>
      </c>
      <c r="O556" t="s">
        <v>42</v>
      </c>
      <c r="P556" t="s">
        <v>42</v>
      </c>
      <c r="Q556" t="s">
        <v>42</v>
      </c>
      <c r="R556" t="s">
        <v>41</v>
      </c>
      <c r="S556" t="s">
        <v>41</v>
      </c>
      <c r="T556" t="s">
        <v>41</v>
      </c>
      <c r="U556" t="s">
        <v>56</v>
      </c>
      <c r="V556" t="b">
        <v>0</v>
      </c>
      <c r="W556" t="s">
        <v>45</v>
      </c>
      <c r="X556" t="s">
        <v>41</v>
      </c>
      <c r="Y556" t="s">
        <v>41</v>
      </c>
      <c r="Z556" t="s">
        <v>43</v>
      </c>
      <c r="AA556" t="s">
        <v>41</v>
      </c>
      <c r="AB556" t="s">
        <v>41</v>
      </c>
      <c r="AC556" t="s">
        <v>43</v>
      </c>
      <c r="AD556" t="s">
        <v>59</v>
      </c>
      <c r="AE556" t="s">
        <v>54</v>
      </c>
      <c r="AF556" t="s">
        <v>54</v>
      </c>
      <c r="AG556" t="s">
        <v>54</v>
      </c>
      <c r="AI556">
        <v>0</v>
      </c>
      <c r="AJ556" t="s">
        <v>55</v>
      </c>
      <c r="AK556" t="s">
        <v>57</v>
      </c>
    </row>
    <row r="557" spans="1:37" x14ac:dyDescent="0.3">
      <c r="A557">
        <v>556</v>
      </c>
      <c r="B557">
        <v>560</v>
      </c>
      <c r="C557" t="s">
        <v>37</v>
      </c>
      <c r="G557" t="s">
        <v>50</v>
      </c>
      <c r="H557">
        <v>12309</v>
      </c>
      <c r="I557" t="s">
        <v>51</v>
      </c>
      <c r="J557" t="s">
        <v>40</v>
      </c>
      <c r="K557">
        <v>1</v>
      </c>
      <c r="L557" t="s">
        <v>41</v>
      </c>
      <c r="M557" t="s">
        <v>43</v>
      </c>
      <c r="N557" t="s">
        <v>42</v>
      </c>
      <c r="O557" t="s">
        <v>43</v>
      </c>
      <c r="P557" t="s">
        <v>43</v>
      </c>
      <c r="Q557" t="s">
        <v>43</v>
      </c>
      <c r="R557" t="s">
        <v>43</v>
      </c>
      <c r="S557" t="s">
        <v>43</v>
      </c>
      <c r="T557" t="s">
        <v>43</v>
      </c>
      <c r="U557" t="s">
        <v>56</v>
      </c>
      <c r="V557" t="b">
        <v>0</v>
      </c>
      <c r="W557" t="s">
        <v>45</v>
      </c>
      <c r="X557" t="s">
        <v>41</v>
      </c>
      <c r="Y557" t="s">
        <v>43</v>
      </c>
      <c r="Z557" t="s">
        <v>42</v>
      </c>
      <c r="AA557" t="s">
        <v>41</v>
      </c>
      <c r="AB557" t="s">
        <v>43</v>
      </c>
      <c r="AC557" t="s">
        <v>42</v>
      </c>
      <c r="AD557" t="s">
        <v>46</v>
      </c>
      <c r="AE557" t="s">
        <v>47</v>
      </c>
      <c r="AF557" t="s">
        <v>47</v>
      </c>
      <c r="AG557" t="s">
        <v>47</v>
      </c>
      <c r="AI557">
        <v>0</v>
      </c>
      <c r="AJ557" t="s">
        <v>60</v>
      </c>
      <c r="AK557" t="s">
        <v>49</v>
      </c>
    </row>
    <row r="558" spans="1:37" x14ac:dyDescent="0.3">
      <c r="A558">
        <v>557</v>
      </c>
      <c r="B558">
        <v>561</v>
      </c>
      <c r="C558" t="s">
        <v>37</v>
      </c>
      <c r="G558" t="s">
        <v>85</v>
      </c>
      <c r="H558">
        <v>12307</v>
      </c>
      <c r="I558" t="s">
        <v>39</v>
      </c>
      <c r="J558" t="s">
        <v>40</v>
      </c>
      <c r="K558">
        <v>0</v>
      </c>
      <c r="L558" t="s">
        <v>41</v>
      </c>
      <c r="M558" t="s">
        <v>42</v>
      </c>
      <c r="N558" t="s">
        <v>41</v>
      </c>
      <c r="O558" t="s">
        <v>42</v>
      </c>
      <c r="P558" t="s">
        <v>42</v>
      </c>
      <c r="Q558" t="s">
        <v>42</v>
      </c>
      <c r="R558" t="s">
        <v>42</v>
      </c>
      <c r="S558" t="s">
        <v>42</v>
      </c>
      <c r="T558" t="s">
        <v>42</v>
      </c>
      <c r="U558" t="s">
        <v>56</v>
      </c>
      <c r="V558" t="b">
        <v>0</v>
      </c>
      <c r="W558" t="s">
        <v>45</v>
      </c>
      <c r="X558" t="s">
        <v>41</v>
      </c>
      <c r="Y558" t="s">
        <v>42</v>
      </c>
      <c r="Z558" t="s">
        <v>43</v>
      </c>
      <c r="AA558" t="s">
        <v>41</v>
      </c>
      <c r="AB558" t="s">
        <v>42</v>
      </c>
      <c r="AC558" t="s">
        <v>43</v>
      </c>
      <c r="AD558" t="s">
        <v>59</v>
      </c>
      <c r="AE558" t="s">
        <v>54</v>
      </c>
      <c r="AF558" t="s">
        <v>54</v>
      </c>
      <c r="AG558" t="s">
        <v>54</v>
      </c>
      <c r="AH558" t="s">
        <v>253</v>
      </c>
      <c r="AI558">
        <v>1</v>
      </c>
      <c r="AJ558" t="s">
        <v>108</v>
      </c>
      <c r="AK558" t="s">
        <v>57</v>
      </c>
    </row>
    <row r="559" spans="1:37" x14ac:dyDescent="0.3">
      <c r="A559">
        <v>558</v>
      </c>
      <c r="B559">
        <v>562</v>
      </c>
      <c r="C559" t="s">
        <v>37</v>
      </c>
      <c r="G559" t="s">
        <v>58</v>
      </c>
      <c r="H559">
        <v>12308</v>
      </c>
      <c r="I559" t="s">
        <v>51</v>
      </c>
      <c r="J559" t="s">
        <v>64</v>
      </c>
      <c r="K559">
        <v>1</v>
      </c>
      <c r="L559" t="s">
        <v>43</v>
      </c>
      <c r="M559" t="s">
        <v>43</v>
      </c>
      <c r="N559" t="s">
        <v>43</v>
      </c>
      <c r="O559" t="s">
        <v>41</v>
      </c>
      <c r="P559" t="s">
        <v>41</v>
      </c>
      <c r="Q559" t="s">
        <v>43</v>
      </c>
      <c r="R559" t="s">
        <v>42</v>
      </c>
      <c r="S559" t="s">
        <v>42</v>
      </c>
      <c r="T559" t="s">
        <v>42</v>
      </c>
      <c r="U559" t="s">
        <v>56</v>
      </c>
      <c r="V559" t="b">
        <v>0</v>
      </c>
      <c r="W559" t="s">
        <v>65</v>
      </c>
      <c r="X559" t="s">
        <v>41</v>
      </c>
      <c r="Y559" t="s">
        <v>43</v>
      </c>
      <c r="Z559" t="s">
        <v>42</v>
      </c>
      <c r="AA559" t="s">
        <v>41</v>
      </c>
      <c r="AB559" t="s">
        <v>43</v>
      </c>
      <c r="AC559" t="s">
        <v>42</v>
      </c>
      <c r="AD559" t="s">
        <v>46</v>
      </c>
      <c r="AE559" t="s">
        <v>47</v>
      </c>
      <c r="AF559" t="s">
        <v>62</v>
      </c>
      <c r="AG559" t="s">
        <v>62</v>
      </c>
      <c r="AI559">
        <v>0</v>
      </c>
      <c r="AJ559" t="s">
        <v>55</v>
      </c>
      <c r="AK559" t="s">
        <v>49</v>
      </c>
    </row>
    <row r="560" spans="1:37" x14ac:dyDescent="0.3">
      <c r="A560">
        <v>559</v>
      </c>
      <c r="B560">
        <v>563</v>
      </c>
      <c r="C560" t="s">
        <v>37</v>
      </c>
      <c r="G560" t="s">
        <v>61</v>
      </c>
      <c r="H560">
        <v>12008</v>
      </c>
      <c r="I560" t="s">
        <v>39</v>
      </c>
      <c r="J560" t="s">
        <v>40</v>
      </c>
      <c r="K560">
        <v>1</v>
      </c>
      <c r="L560" t="s">
        <v>41</v>
      </c>
      <c r="M560" t="s">
        <v>41</v>
      </c>
      <c r="N560" t="s">
        <v>42</v>
      </c>
      <c r="O560" t="s">
        <v>42</v>
      </c>
      <c r="P560" t="s">
        <v>42</v>
      </c>
      <c r="Q560" t="s">
        <v>42</v>
      </c>
      <c r="R560" t="s">
        <v>43</v>
      </c>
      <c r="S560" t="s">
        <v>43</v>
      </c>
      <c r="T560" t="s">
        <v>43</v>
      </c>
      <c r="U560" t="s">
        <v>56</v>
      </c>
      <c r="V560" t="b">
        <v>1</v>
      </c>
      <c r="W560" t="s">
        <v>45</v>
      </c>
      <c r="X560" t="s">
        <v>41</v>
      </c>
      <c r="Y560" t="s">
        <v>43</v>
      </c>
      <c r="Z560" t="s">
        <v>42</v>
      </c>
      <c r="AA560" t="s">
        <v>41</v>
      </c>
      <c r="AB560" t="s">
        <v>43</v>
      </c>
      <c r="AC560" t="s">
        <v>43</v>
      </c>
      <c r="AD560" t="s">
        <v>59</v>
      </c>
      <c r="AE560" t="s">
        <v>54</v>
      </c>
      <c r="AF560" t="s">
        <v>47</v>
      </c>
      <c r="AG560" t="s">
        <v>54</v>
      </c>
      <c r="AI560">
        <v>0</v>
      </c>
      <c r="AK560" t="s">
        <v>49</v>
      </c>
    </row>
    <row r="561" spans="1:37" x14ac:dyDescent="0.3">
      <c r="A561">
        <v>560</v>
      </c>
      <c r="B561">
        <v>564</v>
      </c>
      <c r="C561" t="s">
        <v>37</v>
      </c>
      <c r="G561" t="s">
        <v>58</v>
      </c>
      <c r="H561">
        <v>12308</v>
      </c>
      <c r="I561" t="s">
        <v>51</v>
      </c>
      <c r="J561" t="s">
        <v>40</v>
      </c>
      <c r="K561">
        <v>1</v>
      </c>
      <c r="L561" t="s">
        <v>41</v>
      </c>
      <c r="M561" t="s">
        <v>42</v>
      </c>
      <c r="N561" t="s">
        <v>42</v>
      </c>
      <c r="O561" t="s">
        <v>41</v>
      </c>
      <c r="P561" t="s">
        <v>43</v>
      </c>
      <c r="Q561" t="s">
        <v>43</v>
      </c>
      <c r="R561" t="s">
        <v>42</v>
      </c>
      <c r="S561" t="s">
        <v>42</v>
      </c>
      <c r="T561" t="s">
        <v>42</v>
      </c>
      <c r="U561" t="s">
        <v>44</v>
      </c>
      <c r="V561" t="b">
        <v>0</v>
      </c>
      <c r="W561" t="s">
        <v>45</v>
      </c>
      <c r="X561" t="s">
        <v>41</v>
      </c>
      <c r="Y561" t="s">
        <v>42</v>
      </c>
      <c r="Z561" t="s">
        <v>42</v>
      </c>
      <c r="AA561" t="s">
        <v>41</v>
      </c>
      <c r="AB561" t="s">
        <v>42</v>
      </c>
      <c r="AC561" t="s">
        <v>42</v>
      </c>
      <c r="AD561" t="s">
        <v>59</v>
      </c>
      <c r="AE561" t="s">
        <v>54</v>
      </c>
      <c r="AF561" t="s">
        <v>54</v>
      </c>
      <c r="AG561" t="s">
        <v>54</v>
      </c>
      <c r="AH561" t="s">
        <v>254</v>
      </c>
      <c r="AI561">
        <v>1</v>
      </c>
      <c r="AJ561" t="s">
        <v>55</v>
      </c>
      <c r="AK561" t="s">
        <v>49</v>
      </c>
    </row>
    <row r="562" spans="1:37" x14ac:dyDescent="0.3">
      <c r="A562">
        <v>561</v>
      </c>
      <c r="B562">
        <v>565</v>
      </c>
      <c r="C562" t="s">
        <v>37</v>
      </c>
      <c r="G562" t="s">
        <v>83</v>
      </c>
      <c r="H562">
        <v>12304</v>
      </c>
      <c r="I562" t="s">
        <v>39</v>
      </c>
      <c r="J562" t="s">
        <v>40</v>
      </c>
      <c r="K562">
        <v>0</v>
      </c>
      <c r="L562" t="s">
        <v>43</v>
      </c>
      <c r="M562" t="s">
        <v>43</v>
      </c>
      <c r="N562" t="s">
        <v>42</v>
      </c>
      <c r="O562" t="s">
        <v>42</v>
      </c>
      <c r="P562" t="s">
        <v>43</v>
      </c>
      <c r="Q562" t="s">
        <v>42</v>
      </c>
      <c r="R562" t="s">
        <v>42</v>
      </c>
      <c r="S562" t="s">
        <v>43</v>
      </c>
      <c r="T562" t="s">
        <v>43</v>
      </c>
      <c r="U562" t="s">
        <v>52</v>
      </c>
      <c r="V562" t="b">
        <v>0</v>
      </c>
      <c r="W562" t="s">
        <v>43</v>
      </c>
      <c r="X562" t="s">
        <v>43</v>
      </c>
      <c r="Y562" t="s">
        <v>43</v>
      </c>
      <c r="Z562" t="s">
        <v>43</v>
      </c>
      <c r="AA562" t="s">
        <v>43</v>
      </c>
      <c r="AB562" t="s">
        <v>43</v>
      </c>
      <c r="AC562" t="s">
        <v>43</v>
      </c>
      <c r="AD562" t="s">
        <v>53</v>
      </c>
      <c r="AE562" t="s">
        <v>47</v>
      </c>
      <c r="AF562" t="s">
        <v>47</v>
      </c>
      <c r="AG562" t="s">
        <v>62</v>
      </c>
      <c r="AH562" t="s">
        <v>255</v>
      </c>
      <c r="AI562">
        <v>1</v>
      </c>
      <c r="AJ562" t="s">
        <v>76</v>
      </c>
      <c r="AK562" t="s">
        <v>49</v>
      </c>
    </row>
    <row r="563" spans="1:37" x14ac:dyDescent="0.3">
      <c r="A563">
        <v>562</v>
      </c>
      <c r="B563">
        <v>566</v>
      </c>
      <c r="C563" t="s">
        <v>37</v>
      </c>
      <c r="G563" t="s">
        <v>50</v>
      </c>
      <c r="H563">
        <v>12304</v>
      </c>
      <c r="I563" t="s">
        <v>51</v>
      </c>
      <c r="J563" t="s">
        <v>71</v>
      </c>
      <c r="K563">
        <v>0</v>
      </c>
      <c r="L563" t="s">
        <v>41</v>
      </c>
      <c r="M563" t="s">
        <v>43</v>
      </c>
      <c r="N563" t="s">
        <v>43</v>
      </c>
      <c r="O563" t="s">
        <v>43</v>
      </c>
      <c r="P563" t="s">
        <v>43</v>
      </c>
      <c r="Q563" t="s">
        <v>43</v>
      </c>
      <c r="R563" t="s">
        <v>42</v>
      </c>
      <c r="S563" t="s">
        <v>43</v>
      </c>
      <c r="T563" t="s">
        <v>43</v>
      </c>
      <c r="U563" t="s">
        <v>56</v>
      </c>
      <c r="V563" t="b">
        <v>1</v>
      </c>
      <c r="W563" t="s">
        <v>45</v>
      </c>
      <c r="X563" t="s">
        <v>41</v>
      </c>
      <c r="Y563" t="s">
        <v>43</v>
      </c>
      <c r="Z563" t="s">
        <v>43</v>
      </c>
      <c r="AA563" t="s">
        <v>41</v>
      </c>
      <c r="AB563" t="s">
        <v>43</v>
      </c>
      <c r="AC563" t="s">
        <v>42</v>
      </c>
      <c r="AD563" t="s">
        <v>59</v>
      </c>
      <c r="AE563" t="s">
        <v>47</v>
      </c>
      <c r="AF563" t="s">
        <v>47</v>
      </c>
      <c r="AG563" t="s">
        <v>47</v>
      </c>
      <c r="AH563" t="s">
        <v>256</v>
      </c>
      <c r="AI563">
        <v>1</v>
      </c>
      <c r="AJ563" t="s">
        <v>76</v>
      </c>
      <c r="AK563" t="s">
        <v>49</v>
      </c>
    </row>
    <row r="564" spans="1:37" x14ac:dyDescent="0.3">
      <c r="A564">
        <v>563</v>
      </c>
      <c r="B564">
        <v>567</v>
      </c>
      <c r="C564" t="s">
        <v>37</v>
      </c>
      <c r="G564" t="s">
        <v>83</v>
      </c>
      <c r="H564">
        <v>12309</v>
      </c>
      <c r="I564" t="s">
        <v>39</v>
      </c>
      <c r="J564" t="s">
        <v>40</v>
      </c>
      <c r="K564">
        <v>1</v>
      </c>
      <c r="L564" t="s">
        <v>43</v>
      </c>
      <c r="M564" t="s">
        <v>43</v>
      </c>
      <c r="N564" t="s">
        <v>42</v>
      </c>
      <c r="O564" t="s">
        <v>42</v>
      </c>
      <c r="P564" t="s">
        <v>43</v>
      </c>
      <c r="Q564" t="s">
        <v>42</v>
      </c>
      <c r="R564" t="s">
        <v>43</v>
      </c>
      <c r="S564" t="s">
        <v>43</v>
      </c>
      <c r="T564" t="s">
        <v>43</v>
      </c>
      <c r="U564" t="s">
        <v>56</v>
      </c>
      <c r="V564" t="b">
        <v>0</v>
      </c>
      <c r="W564" t="s">
        <v>43</v>
      </c>
      <c r="X564" t="s">
        <v>41</v>
      </c>
      <c r="Y564" t="s">
        <v>42</v>
      </c>
      <c r="Z564" t="s">
        <v>43</v>
      </c>
      <c r="AA564" t="s">
        <v>41</v>
      </c>
      <c r="AB564" t="s">
        <v>43</v>
      </c>
      <c r="AC564" t="s">
        <v>43</v>
      </c>
      <c r="AD564" t="s">
        <v>53</v>
      </c>
      <c r="AE564" t="s">
        <v>62</v>
      </c>
      <c r="AF564" t="s">
        <v>62</v>
      </c>
      <c r="AG564" t="s">
        <v>62</v>
      </c>
      <c r="AH564" t="s">
        <v>257</v>
      </c>
      <c r="AI564">
        <v>1</v>
      </c>
      <c r="AJ564" t="s">
        <v>60</v>
      </c>
      <c r="AK564" t="s">
        <v>49</v>
      </c>
    </row>
    <row r="565" spans="1:37" x14ac:dyDescent="0.3">
      <c r="A565">
        <v>564</v>
      </c>
      <c r="B565">
        <v>568</v>
      </c>
      <c r="C565" t="s">
        <v>37</v>
      </c>
      <c r="G565" t="s">
        <v>50</v>
      </c>
      <c r="H565">
        <v>12307</v>
      </c>
      <c r="I565" t="s">
        <v>51</v>
      </c>
      <c r="J565" t="s">
        <v>40</v>
      </c>
      <c r="K565">
        <v>0</v>
      </c>
      <c r="L565" t="s">
        <v>41</v>
      </c>
      <c r="M565" t="s">
        <v>41</v>
      </c>
      <c r="N565" t="s">
        <v>42</v>
      </c>
      <c r="O565" t="s">
        <v>42</v>
      </c>
      <c r="P565" t="s">
        <v>41</v>
      </c>
      <c r="Q565" t="s">
        <v>41</v>
      </c>
      <c r="R565" t="s">
        <v>43</v>
      </c>
      <c r="S565" t="s">
        <v>43</v>
      </c>
      <c r="T565" t="s">
        <v>42</v>
      </c>
      <c r="U565" t="s">
        <v>52</v>
      </c>
      <c r="V565" t="b">
        <v>0</v>
      </c>
      <c r="W565" t="s">
        <v>43</v>
      </c>
      <c r="X565" t="s">
        <v>43</v>
      </c>
      <c r="Y565" t="s">
        <v>43</v>
      </c>
      <c r="Z565" t="s">
        <v>42</v>
      </c>
      <c r="AA565" t="s">
        <v>43</v>
      </c>
      <c r="AB565" t="s">
        <v>43</v>
      </c>
      <c r="AC565" t="s">
        <v>43</v>
      </c>
      <c r="AD565" t="s">
        <v>53</v>
      </c>
      <c r="AE565" t="s">
        <v>62</v>
      </c>
      <c r="AF565" t="s">
        <v>62</v>
      </c>
      <c r="AG565" t="s">
        <v>62</v>
      </c>
      <c r="AI565">
        <v>0</v>
      </c>
      <c r="AJ565" t="s">
        <v>108</v>
      </c>
      <c r="AK565" t="s">
        <v>57</v>
      </c>
    </row>
    <row r="566" spans="1:37" x14ac:dyDescent="0.3">
      <c r="A566">
        <v>565</v>
      </c>
      <c r="B566">
        <v>569</v>
      </c>
      <c r="C566" t="s">
        <v>37</v>
      </c>
      <c r="G566" t="s">
        <v>138</v>
      </c>
      <c r="H566">
        <v>12304</v>
      </c>
      <c r="I566" t="s">
        <v>51</v>
      </c>
      <c r="J566" t="s">
        <v>40</v>
      </c>
      <c r="K566">
        <v>1</v>
      </c>
      <c r="L566" t="s">
        <v>41</v>
      </c>
      <c r="M566" t="s">
        <v>43</v>
      </c>
      <c r="N566" t="s">
        <v>42</v>
      </c>
      <c r="O566" t="s">
        <v>42</v>
      </c>
      <c r="P566" t="s">
        <v>41</v>
      </c>
      <c r="Q566" t="s">
        <v>42</v>
      </c>
      <c r="R566" t="s">
        <v>43</v>
      </c>
      <c r="S566" t="s">
        <v>43</v>
      </c>
      <c r="T566" t="s">
        <v>42</v>
      </c>
      <c r="U566" t="s">
        <v>56</v>
      </c>
      <c r="V566" t="b">
        <v>0</v>
      </c>
      <c r="W566" t="s">
        <v>65</v>
      </c>
      <c r="X566" t="s">
        <v>41</v>
      </c>
      <c r="Y566" t="s">
        <v>43</v>
      </c>
      <c r="Z566" t="s">
        <v>42</v>
      </c>
      <c r="AA566" t="s">
        <v>41</v>
      </c>
      <c r="AB566" t="s">
        <v>43</v>
      </c>
      <c r="AC566" t="s">
        <v>43</v>
      </c>
      <c r="AD566" t="s">
        <v>46</v>
      </c>
      <c r="AE566" t="s">
        <v>47</v>
      </c>
      <c r="AF566" t="s">
        <v>47</v>
      </c>
      <c r="AG566" t="s">
        <v>47</v>
      </c>
      <c r="AI566">
        <v>0</v>
      </c>
      <c r="AJ566" t="s">
        <v>76</v>
      </c>
      <c r="AK566" t="s">
        <v>57</v>
      </c>
    </row>
    <row r="567" spans="1:37" x14ac:dyDescent="0.3">
      <c r="A567">
        <v>566</v>
      </c>
      <c r="B567">
        <v>570</v>
      </c>
      <c r="C567" t="s">
        <v>37</v>
      </c>
      <c r="G567" t="s">
        <v>50</v>
      </c>
      <c r="H567">
        <v>12303</v>
      </c>
      <c r="I567" t="s">
        <v>51</v>
      </c>
      <c r="J567" t="s">
        <v>64</v>
      </c>
      <c r="K567">
        <v>1</v>
      </c>
      <c r="L567" t="s">
        <v>41</v>
      </c>
      <c r="M567" t="s">
        <v>43</v>
      </c>
      <c r="N567" t="s">
        <v>43</v>
      </c>
      <c r="O567" t="s">
        <v>42</v>
      </c>
      <c r="P567" t="s">
        <v>43</v>
      </c>
      <c r="Q567" t="s">
        <v>42</v>
      </c>
      <c r="R567" t="s">
        <v>43</v>
      </c>
      <c r="S567" t="s">
        <v>42</v>
      </c>
      <c r="T567" t="s">
        <v>42</v>
      </c>
      <c r="U567" t="s">
        <v>52</v>
      </c>
      <c r="V567" t="b">
        <v>0</v>
      </c>
      <c r="W567" t="s">
        <v>65</v>
      </c>
      <c r="X567" t="s">
        <v>41</v>
      </c>
      <c r="Y567" t="s">
        <v>43</v>
      </c>
      <c r="Z567" t="s">
        <v>42</v>
      </c>
      <c r="AA567" t="s">
        <v>41</v>
      </c>
      <c r="AB567" t="s">
        <v>43</v>
      </c>
      <c r="AC567" t="s">
        <v>42</v>
      </c>
      <c r="AD567" t="s">
        <v>46</v>
      </c>
      <c r="AE567" t="s">
        <v>47</v>
      </c>
      <c r="AF567" t="s">
        <v>47</v>
      </c>
      <c r="AG567" t="s">
        <v>47</v>
      </c>
      <c r="AI567">
        <v>0</v>
      </c>
      <c r="AJ567" t="s">
        <v>70</v>
      </c>
      <c r="AK567" t="s">
        <v>57</v>
      </c>
    </row>
    <row r="568" spans="1:37" x14ac:dyDescent="0.3">
      <c r="A568">
        <v>567</v>
      </c>
      <c r="B568">
        <v>571</v>
      </c>
      <c r="C568" t="s">
        <v>37</v>
      </c>
      <c r="G568" t="s">
        <v>58</v>
      </c>
      <c r="H568">
        <v>12304</v>
      </c>
      <c r="I568" t="s">
        <v>39</v>
      </c>
      <c r="J568" t="s">
        <v>40</v>
      </c>
      <c r="K568">
        <v>0</v>
      </c>
      <c r="L568" t="s">
        <v>41</v>
      </c>
      <c r="M568" t="s">
        <v>41</v>
      </c>
      <c r="N568" t="s">
        <v>42</v>
      </c>
      <c r="O568" t="s">
        <v>42</v>
      </c>
      <c r="P568" t="s">
        <v>42</v>
      </c>
      <c r="Q568" t="s">
        <v>42</v>
      </c>
      <c r="R568" t="s">
        <v>43</v>
      </c>
      <c r="S568" t="s">
        <v>43</v>
      </c>
      <c r="T568" t="s">
        <v>42</v>
      </c>
      <c r="U568" t="s">
        <v>52</v>
      </c>
      <c r="V568" t="b">
        <v>0</v>
      </c>
      <c r="W568" t="s">
        <v>43</v>
      </c>
      <c r="X568" t="s">
        <v>41</v>
      </c>
      <c r="Y568" t="s">
        <v>43</v>
      </c>
      <c r="Z568" t="s">
        <v>42</v>
      </c>
      <c r="AA568" t="s">
        <v>43</v>
      </c>
      <c r="AB568" t="s">
        <v>43</v>
      </c>
      <c r="AC568" t="s">
        <v>43</v>
      </c>
      <c r="AD568" t="s">
        <v>53</v>
      </c>
      <c r="AE568" t="s">
        <v>47</v>
      </c>
      <c r="AF568" t="s">
        <v>62</v>
      </c>
      <c r="AG568" t="s">
        <v>47</v>
      </c>
      <c r="AH568" t="s">
        <v>258</v>
      </c>
      <c r="AI568">
        <v>1</v>
      </c>
      <c r="AJ568" t="s">
        <v>76</v>
      </c>
      <c r="AK568" t="s">
        <v>49</v>
      </c>
    </row>
    <row r="569" spans="1:37" x14ac:dyDescent="0.3">
      <c r="A569">
        <v>568</v>
      </c>
      <c r="B569">
        <v>572</v>
      </c>
      <c r="C569" t="s">
        <v>37</v>
      </c>
      <c r="G569" t="s">
        <v>50</v>
      </c>
      <c r="H569">
        <v>12303</v>
      </c>
      <c r="I569" t="s">
        <v>39</v>
      </c>
      <c r="J569" t="s">
        <v>40</v>
      </c>
      <c r="K569">
        <v>0</v>
      </c>
      <c r="L569" t="s">
        <v>41</v>
      </c>
      <c r="M569" t="s">
        <v>41</v>
      </c>
      <c r="N569" t="s">
        <v>42</v>
      </c>
      <c r="O569" t="s">
        <v>42</v>
      </c>
      <c r="P569" t="s">
        <v>43</v>
      </c>
      <c r="Q569" t="s">
        <v>43</v>
      </c>
      <c r="R569" t="s">
        <v>43</v>
      </c>
      <c r="S569" t="s">
        <v>43</v>
      </c>
      <c r="T569" t="s">
        <v>42</v>
      </c>
      <c r="U569" t="s">
        <v>52</v>
      </c>
      <c r="V569" t="b">
        <v>0</v>
      </c>
      <c r="W569" t="s">
        <v>41</v>
      </c>
      <c r="X569" t="s">
        <v>43</v>
      </c>
      <c r="Y569" t="s">
        <v>41</v>
      </c>
      <c r="Z569" t="s">
        <v>42</v>
      </c>
      <c r="AA569" t="s">
        <v>43</v>
      </c>
      <c r="AB569" t="s">
        <v>41</v>
      </c>
      <c r="AC569" t="s">
        <v>42</v>
      </c>
      <c r="AD569" t="s">
        <v>53</v>
      </c>
      <c r="AE569" t="s">
        <v>62</v>
      </c>
      <c r="AF569" t="s">
        <v>62</v>
      </c>
      <c r="AG569" t="s">
        <v>62</v>
      </c>
      <c r="AI569">
        <v>0</v>
      </c>
      <c r="AJ569" t="s">
        <v>70</v>
      </c>
      <c r="AK569" t="s">
        <v>49</v>
      </c>
    </row>
    <row r="570" spans="1:37" x14ac:dyDescent="0.3">
      <c r="A570">
        <v>569</v>
      </c>
      <c r="B570">
        <v>573</v>
      </c>
      <c r="C570" t="s">
        <v>37</v>
      </c>
      <c r="G570" t="s">
        <v>67</v>
      </c>
      <c r="H570">
        <v>12303</v>
      </c>
      <c r="I570" t="s">
        <v>39</v>
      </c>
      <c r="J570" t="s">
        <v>71</v>
      </c>
      <c r="K570">
        <v>0</v>
      </c>
      <c r="L570" t="s">
        <v>42</v>
      </c>
      <c r="M570" t="s">
        <v>43</v>
      </c>
      <c r="N570" t="s">
        <v>43</v>
      </c>
      <c r="O570" t="s">
        <v>42</v>
      </c>
      <c r="P570" t="s">
        <v>43</v>
      </c>
      <c r="Q570" t="s">
        <v>42</v>
      </c>
      <c r="R570" t="s">
        <v>42</v>
      </c>
      <c r="S570" t="s">
        <v>41</v>
      </c>
      <c r="T570" t="s">
        <v>43</v>
      </c>
      <c r="U570" t="s">
        <v>72</v>
      </c>
      <c r="V570" t="b">
        <v>0</v>
      </c>
      <c r="W570" t="s">
        <v>73</v>
      </c>
      <c r="X570" t="s">
        <v>43</v>
      </c>
      <c r="Y570" t="s">
        <v>41</v>
      </c>
      <c r="Z570" t="s">
        <v>41</v>
      </c>
      <c r="AA570" t="s">
        <v>43</v>
      </c>
      <c r="AB570" t="s">
        <v>43</v>
      </c>
      <c r="AC570" t="s">
        <v>43</v>
      </c>
      <c r="AD570" t="s">
        <v>53</v>
      </c>
      <c r="AE570" t="s">
        <v>62</v>
      </c>
      <c r="AF570" t="s">
        <v>62</v>
      </c>
      <c r="AG570" t="s">
        <v>62</v>
      </c>
      <c r="AI570">
        <v>0</v>
      </c>
      <c r="AJ570" t="s">
        <v>70</v>
      </c>
      <c r="AK570" t="s">
        <v>49</v>
      </c>
    </row>
    <row r="571" spans="1:37" x14ac:dyDescent="0.3">
      <c r="A571">
        <v>570</v>
      </c>
      <c r="B571">
        <v>574</v>
      </c>
      <c r="C571" t="s">
        <v>37</v>
      </c>
      <c r="G571" t="s">
        <v>83</v>
      </c>
      <c r="H571">
        <v>12303</v>
      </c>
      <c r="I571" t="s">
        <v>39</v>
      </c>
      <c r="J571" t="s">
        <v>40</v>
      </c>
      <c r="K571">
        <v>0</v>
      </c>
      <c r="L571" t="s">
        <v>43</v>
      </c>
      <c r="M571" t="s">
        <v>43</v>
      </c>
      <c r="N571" t="s">
        <v>42</v>
      </c>
      <c r="O571" t="s">
        <v>42</v>
      </c>
      <c r="P571" t="s">
        <v>42</v>
      </c>
      <c r="Q571" t="s">
        <v>42</v>
      </c>
      <c r="R571" t="s">
        <v>43</v>
      </c>
      <c r="S571" t="s">
        <v>43</v>
      </c>
      <c r="T571" t="s">
        <v>42</v>
      </c>
      <c r="U571" t="s">
        <v>52</v>
      </c>
      <c r="V571" t="b">
        <v>0</v>
      </c>
      <c r="W571" t="s">
        <v>41</v>
      </c>
      <c r="X571" t="s">
        <v>41</v>
      </c>
      <c r="Y571" t="s">
        <v>43</v>
      </c>
      <c r="Z571" t="s">
        <v>43</v>
      </c>
      <c r="AA571" t="s">
        <v>41</v>
      </c>
      <c r="AB571" t="s">
        <v>43</v>
      </c>
      <c r="AC571" t="s">
        <v>43</v>
      </c>
      <c r="AD571" t="s">
        <v>53</v>
      </c>
      <c r="AE571" t="s">
        <v>62</v>
      </c>
      <c r="AF571" t="s">
        <v>47</v>
      </c>
      <c r="AG571" t="s">
        <v>62</v>
      </c>
      <c r="AH571" t="s">
        <v>259</v>
      </c>
      <c r="AI571">
        <v>1</v>
      </c>
      <c r="AJ571" t="s">
        <v>70</v>
      </c>
      <c r="AK571" t="s">
        <v>49</v>
      </c>
    </row>
    <row r="572" spans="1:37" x14ac:dyDescent="0.3">
      <c r="A572">
        <v>571</v>
      </c>
      <c r="B572">
        <v>575</v>
      </c>
      <c r="C572" t="s">
        <v>37</v>
      </c>
      <c r="G572" t="s">
        <v>61</v>
      </c>
      <c r="H572">
        <v>12305</v>
      </c>
      <c r="I572" t="s">
        <v>39</v>
      </c>
      <c r="J572" t="s">
        <v>64</v>
      </c>
      <c r="K572">
        <v>0</v>
      </c>
      <c r="L572" t="s">
        <v>43</v>
      </c>
      <c r="M572" t="s">
        <v>43</v>
      </c>
      <c r="N572" t="s">
        <v>43</v>
      </c>
      <c r="O572" t="s">
        <v>42</v>
      </c>
      <c r="P572" t="s">
        <v>42</v>
      </c>
      <c r="Q572" t="s">
        <v>42</v>
      </c>
      <c r="R572" t="s">
        <v>42</v>
      </c>
      <c r="S572" t="s">
        <v>43</v>
      </c>
      <c r="T572" t="s">
        <v>42</v>
      </c>
      <c r="U572" t="s">
        <v>52</v>
      </c>
      <c r="V572" t="b">
        <v>1</v>
      </c>
      <c r="W572" t="s">
        <v>45</v>
      </c>
      <c r="X572" t="s">
        <v>41</v>
      </c>
      <c r="Y572" t="s">
        <v>43</v>
      </c>
      <c r="Z572" t="s">
        <v>43</v>
      </c>
      <c r="AA572" t="s">
        <v>41</v>
      </c>
      <c r="AB572" t="s">
        <v>41</v>
      </c>
      <c r="AC572" t="s">
        <v>41</v>
      </c>
      <c r="AD572" t="s">
        <v>53</v>
      </c>
      <c r="AE572" t="s">
        <v>47</v>
      </c>
      <c r="AF572" t="s">
        <v>47</v>
      </c>
      <c r="AG572" t="s">
        <v>47</v>
      </c>
      <c r="AI572">
        <v>0</v>
      </c>
      <c r="AJ572" t="s">
        <v>48</v>
      </c>
      <c r="AK572" t="s">
        <v>49</v>
      </c>
    </row>
    <row r="573" spans="1:37" x14ac:dyDescent="0.3">
      <c r="A573">
        <v>572</v>
      </c>
      <c r="B573">
        <v>576</v>
      </c>
      <c r="C573" t="s">
        <v>37</v>
      </c>
      <c r="G573" t="s">
        <v>58</v>
      </c>
      <c r="H573">
        <v>12303</v>
      </c>
      <c r="I573" t="s">
        <v>51</v>
      </c>
      <c r="J573" t="s">
        <v>64</v>
      </c>
      <c r="K573">
        <v>0</v>
      </c>
      <c r="L573" t="s">
        <v>43</v>
      </c>
      <c r="M573" t="s">
        <v>43</v>
      </c>
      <c r="N573" t="s">
        <v>43</v>
      </c>
      <c r="O573" t="s">
        <v>42</v>
      </c>
      <c r="P573" t="s">
        <v>43</v>
      </c>
      <c r="Q573" t="s">
        <v>43</v>
      </c>
      <c r="R573" t="s">
        <v>42</v>
      </c>
      <c r="S573" t="s">
        <v>43</v>
      </c>
      <c r="T573" t="s">
        <v>42</v>
      </c>
      <c r="U573" t="s">
        <v>56</v>
      </c>
      <c r="V573" t="b">
        <v>0</v>
      </c>
      <c r="W573" t="s">
        <v>45</v>
      </c>
      <c r="X573" t="s">
        <v>41</v>
      </c>
      <c r="Y573" t="s">
        <v>41</v>
      </c>
      <c r="Z573" t="s">
        <v>43</v>
      </c>
      <c r="AA573" t="s">
        <v>41</v>
      </c>
      <c r="AB573" t="s">
        <v>41</v>
      </c>
      <c r="AC573" t="s">
        <v>41</v>
      </c>
      <c r="AD573" t="s">
        <v>46</v>
      </c>
      <c r="AE573" t="s">
        <v>47</v>
      </c>
      <c r="AF573" t="s">
        <v>47</v>
      </c>
      <c r="AG573" t="s">
        <v>47</v>
      </c>
      <c r="AH573" t="s">
        <v>260</v>
      </c>
      <c r="AI573">
        <v>1</v>
      </c>
      <c r="AJ573" t="s">
        <v>70</v>
      </c>
      <c r="AK573" t="s">
        <v>49</v>
      </c>
    </row>
    <row r="574" spans="1:37" x14ac:dyDescent="0.3">
      <c r="A574">
        <v>573</v>
      </c>
      <c r="B574">
        <v>577</v>
      </c>
      <c r="C574" t="s">
        <v>37</v>
      </c>
      <c r="G574" t="s">
        <v>83</v>
      </c>
      <c r="H574">
        <v>12307</v>
      </c>
      <c r="I574" t="s">
        <v>39</v>
      </c>
      <c r="J574" t="s">
        <v>64</v>
      </c>
      <c r="K574">
        <v>0</v>
      </c>
      <c r="L574" t="s">
        <v>43</v>
      </c>
      <c r="M574" t="s">
        <v>43</v>
      </c>
      <c r="N574" t="s">
        <v>42</v>
      </c>
      <c r="O574" t="s">
        <v>42</v>
      </c>
      <c r="P574" t="s">
        <v>43</v>
      </c>
      <c r="Q574" t="s">
        <v>42</v>
      </c>
      <c r="R574" t="s">
        <v>43</v>
      </c>
      <c r="S574" t="s">
        <v>43</v>
      </c>
      <c r="T574" t="s">
        <v>43</v>
      </c>
      <c r="U574" t="s">
        <v>56</v>
      </c>
      <c r="V574" t="b">
        <v>0</v>
      </c>
      <c r="W574" t="s">
        <v>43</v>
      </c>
      <c r="X574" t="s">
        <v>41</v>
      </c>
      <c r="Y574" t="s">
        <v>43</v>
      </c>
      <c r="Z574" t="s">
        <v>43</v>
      </c>
      <c r="AA574" t="s">
        <v>41</v>
      </c>
      <c r="AB574" t="s">
        <v>41</v>
      </c>
      <c r="AC574" t="s">
        <v>42</v>
      </c>
      <c r="AD574" t="s">
        <v>46</v>
      </c>
      <c r="AE574" t="s">
        <v>47</v>
      </c>
      <c r="AF574" t="s">
        <v>47</v>
      </c>
      <c r="AG574" t="s">
        <v>47</v>
      </c>
      <c r="AH574" t="s">
        <v>261</v>
      </c>
      <c r="AI574">
        <v>1</v>
      </c>
      <c r="AJ574" t="s">
        <v>108</v>
      </c>
      <c r="AK574" t="s">
        <v>49</v>
      </c>
    </row>
    <row r="575" spans="1:37" x14ac:dyDescent="0.3">
      <c r="A575">
        <v>574</v>
      </c>
      <c r="B575">
        <v>578</v>
      </c>
      <c r="C575" t="s">
        <v>37</v>
      </c>
      <c r="G575" t="s">
        <v>67</v>
      </c>
      <c r="H575">
        <v>12305</v>
      </c>
      <c r="I575" t="s">
        <v>51</v>
      </c>
      <c r="J575" t="s">
        <v>64</v>
      </c>
      <c r="K575">
        <v>0</v>
      </c>
      <c r="L575" t="s">
        <v>43</v>
      </c>
      <c r="M575" t="s">
        <v>43</v>
      </c>
      <c r="N575" t="s">
        <v>43</v>
      </c>
      <c r="O575" t="s">
        <v>42</v>
      </c>
      <c r="P575" t="s">
        <v>42</v>
      </c>
      <c r="Q575" t="s">
        <v>42</v>
      </c>
      <c r="R575" t="s">
        <v>42</v>
      </c>
      <c r="S575" t="s">
        <v>43</v>
      </c>
      <c r="T575" t="s">
        <v>42</v>
      </c>
      <c r="U575" t="s">
        <v>52</v>
      </c>
      <c r="V575" t="b">
        <v>1</v>
      </c>
      <c r="W575" t="s">
        <v>45</v>
      </c>
      <c r="X575" t="s">
        <v>41</v>
      </c>
      <c r="Y575" t="s">
        <v>43</v>
      </c>
      <c r="Z575" t="s">
        <v>43</v>
      </c>
      <c r="AA575" t="s">
        <v>41</v>
      </c>
      <c r="AB575" t="s">
        <v>41</v>
      </c>
      <c r="AC575" t="s">
        <v>41</v>
      </c>
      <c r="AD575" t="s">
        <v>53</v>
      </c>
      <c r="AE575" t="s">
        <v>47</v>
      </c>
      <c r="AF575" t="s">
        <v>47</v>
      </c>
      <c r="AG575" t="s">
        <v>47</v>
      </c>
      <c r="AI575">
        <v>0</v>
      </c>
      <c r="AJ575" t="s">
        <v>48</v>
      </c>
      <c r="AK575" t="s">
        <v>49</v>
      </c>
    </row>
    <row r="576" spans="1:37" x14ac:dyDescent="0.3">
      <c r="A576">
        <v>575</v>
      </c>
      <c r="B576">
        <v>579</v>
      </c>
      <c r="C576" t="s">
        <v>37</v>
      </c>
      <c r="G576" t="s">
        <v>58</v>
      </c>
      <c r="H576">
        <v>12307</v>
      </c>
      <c r="I576" t="s">
        <v>39</v>
      </c>
      <c r="J576" t="s">
        <v>40</v>
      </c>
      <c r="K576">
        <v>0</v>
      </c>
      <c r="L576" t="s">
        <v>41</v>
      </c>
      <c r="M576" t="s">
        <v>43</v>
      </c>
      <c r="N576" t="s">
        <v>42</v>
      </c>
      <c r="O576" t="s">
        <v>43</v>
      </c>
      <c r="P576" t="s">
        <v>42</v>
      </c>
      <c r="Q576" t="s">
        <v>42</v>
      </c>
      <c r="R576" t="s">
        <v>43</v>
      </c>
      <c r="S576" t="s">
        <v>43</v>
      </c>
      <c r="T576" t="s">
        <v>43</v>
      </c>
      <c r="U576" t="s">
        <v>52</v>
      </c>
      <c r="V576" t="b">
        <v>0</v>
      </c>
      <c r="W576" t="s">
        <v>41</v>
      </c>
      <c r="X576" t="s">
        <v>41</v>
      </c>
      <c r="Y576" t="s">
        <v>42</v>
      </c>
      <c r="Z576" t="s">
        <v>41</v>
      </c>
      <c r="AA576" t="s">
        <v>43</v>
      </c>
      <c r="AB576" t="s">
        <v>41</v>
      </c>
      <c r="AC576" t="s">
        <v>42</v>
      </c>
      <c r="AD576" t="s">
        <v>53</v>
      </c>
      <c r="AE576" t="s">
        <v>79</v>
      </c>
      <c r="AF576" t="s">
        <v>62</v>
      </c>
      <c r="AG576" t="s">
        <v>79</v>
      </c>
      <c r="AH576" t="s">
        <v>262</v>
      </c>
      <c r="AI576">
        <v>1</v>
      </c>
      <c r="AJ576" t="s">
        <v>108</v>
      </c>
      <c r="AK576" t="s">
        <v>49</v>
      </c>
    </row>
    <row r="577" spans="1:37" x14ac:dyDescent="0.3">
      <c r="A577">
        <v>576</v>
      </c>
      <c r="B577">
        <v>580</v>
      </c>
      <c r="C577" t="s">
        <v>37</v>
      </c>
      <c r="G577" t="s">
        <v>61</v>
      </c>
      <c r="H577">
        <v>12303</v>
      </c>
      <c r="I577" t="s">
        <v>88</v>
      </c>
      <c r="J577" t="s">
        <v>71</v>
      </c>
      <c r="K577">
        <v>0</v>
      </c>
      <c r="L577" t="s">
        <v>43</v>
      </c>
      <c r="M577" t="s">
        <v>41</v>
      </c>
      <c r="N577" t="s">
        <v>43</v>
      </c>
      <c r="O577" t="s">
        <v>42</v>
      </c>
      <c r="P577" t="s">
        <v>42</v>
      </c>
      <c r="Q577" t="s">
        <v>42</v>
      </c>
      <c r="R577" t="s">
        <v>41</v>
      </c>
      <c r="S577" t="s">
        <v>41</v>
      </c>
      <c r="T577" t="s">
        <v>41</v>
      </c>
      <c r="U577" t="s">
        <v>56</v>
      </c>
      <c r="V577" t="b">
        <v>1</v>
      </c>
      <c r="W577" t="s">
        <v>45</v>
      </c>
      <c r="X577" t="s">
        <v>41</v>
      </c>
      <c r="Y577" t="s">
        <v>43</v>
      </c>
      <c r="Z577" t="s">
        <v>43</v>
      </c>
      <c r="AA577" t="s">
        <v>41</v>
      </c>
      <c r="AB577" t="s">
        <v>42</v>
      </c>
      <c r="AC577" t="s">
        <v>43</v>
      </c>
      <c r="AD577" t="s">
        <v>53</v>
      </c>
      <c r="AE577" t="s">
        <v>62</v>
      </c>
      <c r="AF577" t="s">
        <v>47</v>
      </c>
      <c r="AG577" t="s">
        <v>62</v>
      </c>
      <c r="AI577">
        <v>0</v>
      </c>
      <c r="AJ577" t="s">
        <v>70</v>
      </c>
      <c r="AK577" t="s">
        <v>49</v>
      </c>
    </row>
    <row r="578" spans="1:37" x14ac:dyDescent="0.3">
      <c r="A578">
        <v>577</v>
      </c>
      <c r="B578">
        <v>581</v>
      </c>
      <c r="C578" t="s">
        <v>37</v>
      </c>
      <c r="G578" t="s">
        <v>38</v>
      </c>
      <c r="H578">
        <v>12303</v>
      </c>
      <c r="I578" t="s">
        <v>39</v>
      </c>
      <c r="J578" t="s">
        <v>40</v>
      </c>
      <c r="K578">
        <v>0</v>
      </c>
      <c r="L578" t="s">
        <v>42</v>
      </c>
      <c r="M578" t="s">
        <v>41</v>
      </c>
      <c r="N578" t="s">
        <v>43</v>
      </c>
      <c r="O578" t="s">
        <v>42</v>
      </c>
      <c r="P578" t="s">
        <v>42</v>
      </c>
      <c r="Q578" t="s">
        <v>42</v>
      </c>
      <c r="R578" t="s">
        <v>41</v>
      </c>
      <c r="S578" t="s">
        <v>41</v>
      </c>
      <c r="T578" t="s">
        <v>41</v>
      </c>
      <c r="U578" t="s">
        <v>56</v>
      </c>
      <c r="V578" t="b">
        <v>0</v>
      </c>
      <c r="W578" t="s">
        <v>65</v>
      </c>
      <c r="X578" t="s">
        <v>41</v>
      </c>
      <c r="Y578" t="s">
        <v>41</v>
      </c>
      <c r="Z578" t="s">
        <v>41</v>
      </c>
      <c r="AA578" t="s">
        <v>41</v>
      </c>
      <c r="AB578" t="s">
        <v>41</v>
      </c>
      <c r="AC578" t="s">
        <v>41</v>
      </c>
      <c r="AD578" t="s">
        <v>53</v>
      </c>
      <c r="AE578" t="s">
        <v>62</v>
      </c>
      <c r="AF578" t="s">
        <v>62</v>
      </c>
      <c r="AG578" t="s">
        <v>62</v>
      </c>
      <c r="AI578">
        <v>0</v>
      </c>
      <c r="AJ578" t="s">
        <v>70</v>
      </c>
      <c r="AK578" t="s">
        <v>49</v>
      </c>
    </row>
    <row r="579" spans="1:37" x14ac:dyDescent="0.3">
      <c r="A579">
        <v>578</v>
      </c>
      <c r="B579">
        <v>582</v>
      </c>
      <c r="C579" t="s">
        <v>37</v>
      </c>
      <c r="G579" t="s">
        <v>61</v>
      </c>
      <c r="H579">
        <v>12303</v>
      </c>
      <c r="I579" t="s">
        <v>51</v>
      </c>
      <c r="J579" t="s">
        <v>144</v>
      </c>
      <c r="K579">
        <v>0</v>
      </c>
      <c r="L579" t="s">
        <v>41</v>
      </c>
      <c r="M579" t="s">
        <v>41</v>
      </c>
      <c r="N579" t="s">
        <v>43</v>
      </c>
      <c r="O579" t="s">
        <v>42</v>
      </c>
      <c r="P579" t="s">
        <v>42</v>
      </c>
      <c r="Q579" t="s">
        <v>42</v>
      </c>
      <c r="R579" t="s">
        <v>43</v>
      </c>
      <c r="S579" t="s">
        <v>43</v>
      </c>
      <c r="T579" t="s">
        <v>42</v>
      </c>
      <c r="U579" t="s">
        <v>52</v>
      </c>
      <c r="V579" t="b">
        <v>0</v>
      </c>
      <c r="W579" t="s">
        <v>45</v>
      </c>
      <c r="X579" t="s">
        <v>41</v>
      </c>
      <c r="Y579" t="s">
        <v>41</v>
      </c>
      <c r="Z579" t="s">
        <v>41</v>
      </c>
      <c r="AA579" t="s">
        <v>41</v>
      </c>
      <c r="AB579" t="s">
        <v>41</v>
      </c>
      <c r="AC579" t="s">
        <v>41</v>
      </c>
      <c r="AD579" t="s">
        <v>46</v>
      </c>
      <c r="AE579" t="s">
        <v>54</v>
      </c>
      <c r="AF579" t="s">
        <v>54</v>
      </c>
      <c r="AG579" t="s">
        <v>54</v>
      </c>
      <c r="AI579">
        <v>0</v>
      </c>
      <c r="AJ579" t="s">
        <v>70</v>
      </c>
      <c r="AK579" t="s">
        <v>49</v>
      </c>
    </row>
    <row r="580" spans="1:37" x14ac:dyDescent="0.3">
      <c r="A580">
        <v>579</v>
      </c>
      <c r="B580">
        <v>583</v>
      </c>
      <c r="C580" t="s">
        <v>37</v>
      </c>
      <c r="G580" t="s">
        <v>50</v>
      </c>
      <c r="H580">
        <v>12304</v>
      </c>
      <c r="I580" t="s">
        <v>51</v>
      </c>
      <c r="J580" t="s">
        <v>40</v>
      </c>
      <c r="K580">
        <v>0</v>
      </c>
      <c r="L580" t="s">
        <v>41</v>
      </c>
      <c r="M580" t="s">
        <v>43</v>
      </c>
      <c r="N580" t="s">
        <v>43</v>
      </c>
      <c r="O580" t="s">
        <v>42</v>
      </c>
      <c r="P580" t="s">
        <v>41</v>
      </c>
      <c r="Q580" t="s">
        <v>41</v>
      </c>
      <c r="R580" t="s">
        <v>43</v>
      </c>
      <c r="S580" t="s">
        <v>43</v>
      </c>
      <c r="T580" t="s">
        <v>41</v>
      </c>
      <c r="U580" t="s">
        <v>52</v>
      </c>
      <c r="V580" t="b">
        <v>0</v>
      </c>
      <c r="W580" t="s">
        <v>43</v>
      </c>
      <c r="X580" t="s">
        <v>41</v>
      </c>
      <c r="Y580" t="s">
        <v>41</v>
      </c>
      <c r="Z580" t="s">
        <v>43</v>
      </c>
      <c r="AA580" t="s">
        <v>43</v>
      </c>
      <c r="AB580" t="s">
        <v>41</v>
      </c>
      <c r="AC580" t="s">
        <v>43</v>
      </c>
      <c r="AD580" t="s">
        <v>53</v>
      </c>
      <c r="AE580" t="s">
        <v>47</v>
      </c>
      <c r="AF580" t="s">
        <v>47</v>
      </c>
      <c r="AG580" t="s">
        <v>62</v>
      </c>
      <c r="AI580">
        <v>0</v>
      </c>
      <c r="AJ580" t="s">
        <v>76</v>
      </c>
      <c r="AK580" t="s">
        <v>57</v>
      </c>
    </row>
    <row r="581" spans="1:37" x14ac:dyDescent="0.3">
      <c r="A581">
        <v>580</v>
      </c>
      <c r="B581">
        <v>584</v>
      </c>
      <c r="C581" t="s">
        <v>37</v>
      </c>
      <c r="G581" t="s">
        <v>83</v>
      </c>
      <c r="H581">
        <v>12307</v>
      </c>
      <c r="I581" t="s">
        <v>39</v>
      </c>
      <c r="J581" t="s">
        <v>40</v>
      </c>
      <c r="K581">
        <v>0</v>
      </c>
      <c r="L581" t="s">
        <v>42</v>
      </c>
      <c r="M581" t="s">
        <v>41</v>
      </c>
      <c r="N581" t="s">
        <v>42</v>
      </c>
      <c r="O581" t="s">
        <v>42</v>
      </c>
      <c r="P581" t="s">
        <v>42</v>
      </c>
      <c r="Q581" t="s">
        <v>42</v>
      </c>
      <c r="R581" t="s">
        <v>42</v>
      </c>
      <c r="S581" t="s">
        <v>42</v>
      </c>
      <c r="T581" t="s">
        <v>42</v>
      </c>
      <c r="U581" t="s">
        <v>44</v>
      </c>
      <c r="V581" t="b">
        <v>1</v>
      </c>
      <c r="W581" t="s">
        <v>65</v>
      </c>
      <c r="X581" t="s">
        <v>43</v>
      </c>
      <c r="Y581" t="s">
        <v>42</v>
      </c>
      <c r="Z581" t="s">
        <v>43</v>
      </c>
      <c r="AA581" t="s">
        <v>43</v>
      </c>
      <c r="AB581" t="s">
        <v>43</v>
      </c>
      <c r="AC581" t="s">
        <v>43</v>
      </c>
      <c r="AD581" t="s">
        <v>53</v>
      </c>
      <c r="AE581" t="s">
        <v>54</v>
      </c>
      <c r="AF581" t="s">
        <v>47</v>
      </c>
      <c r="AG581" t="s">
        <v>62</v>
      </c>
      <c r="AI581">
        <v>0</v>
      </c>
      <c r="AJ581" t="s">
        <v>108</v>
      </c>
      <c r="AK581" t="s">
        <v>57</v>
      </c>
    </row>
    <row r="582" spans="1:37" x14ac:dyDescent="0.3">
      <c r="A582">
        <v>581</v>
      </c>
      <c r="B582">
        <v>585</v>
      </c>
      <c r="C582" t="s">
        <v>37</v>
      </c>
      <c r="G582" t="s">
        <v>85</v>
      </c>
      <c r="H582">
        <v>12303</v>
      </c>
      <c r="I582" t="s">
        <v>51</v>
      </c>
      <c r="J582" t="s">
        <v>71</v>
      </c>
      <c r="K582">
        <v>0</v>
      </c>
      <c r="L582" t="s">
        <v>43</v>
      </c>
      <c r="M582" t="s">
        <v>43</v>
      </c>
      <c r="N582" t="s">
        <v>42</v>
      </c>
      <c r="O582" t="s">
        <v>42</v>
      </c>
      <c r="P582" t="s">
        <v>42</v>
      </c>
      <c r="Q582" t="s">
        <v>42</v>
      </c>
      <c r="R582" t="s">
        <v>43</v>
      </c>
      <c r="S582" t="s">
        <v>43</v>
      </c>
      <c r="T582" t="s">
        <v>42</v>
      </c>
      <c r="U582" t="s">
        <v>56</v>
      </c>
      <c r="V582" t="b">
        <v>0</v>
      </c>
      <c r="W582" t="s">
        <v>65</v>
      </c>
      <c r="X582" t="s">
        <v>41</v>
      </c>
      <c r="Y582" t="s">
        <v>43</v>
      </c>
      <c r="Z582" t="s">
        <v>41</v>
      </c>
      <c r="AA582" t="s">
        <v>43</v>
      </c>
      <c r="AB582" t="s">
        <v>41</v>
      </c>
      <c r="AC582" t="s">
        <v>43</v>
      </c>
      <c r="AD582" t="s">
        <v>53</v>
      </c>
      <c r="AE582" t="s">
        <v>47</v>
      </c>
      <c r="AF582" t="s">
        <v>47</v>
      </c>
      <c r="AG582" t="s">
        <v>79</v>
      </c>
      <c r="AH582" t="s">
        <v>263</v>
      </c>
      <c r="AI582">
        <v>1</v>
      </c>
      <c r="AJ582" t="s">
        <v>70</v>
      </c>
      <c r="AK582" t="s">
        <v>49</v>
      </c>
    </row>
    <row r="583" spans="1:37" x14ac:dyDescent="0.3">
      <c r="A583">
        <v>582</v>
      </c>
      <c r="B583">
        <v>586</v>
      </c>
      <c r="C583" t="s">
        <v>37</v>
      </c>
      <c r="G583" t="s">
        <v>58</v>
      </c>
      <c r="H583">
        <v>12308</v>
      </c>
      <c r="I583" t="s">
        <v>51</v>
      </c>
      <c r="J583" t="s">
        <v>64</v>
      </c>
      <c r="K583">
        <v>1</v>
      </c>
      <c r="L583" t="s">
        <v>41</v>
      </c>
      <c r="M583" t="s">
        <v>43</v>
      </c>
      <c r="N583" t="s">
        <v>42</v>
      </c>
      <c r="O583" t="s">
        <v>41</v>
      </c>
      <c r="P583" t="s">
        <v>41</v>
      </c>
      <c r="Q583" t="s">
        <v>43</v>
      </c>
      <c r="R583" t="s">
        <v>43</v>
      </c>
      <c r="S583" t="s">
        <v>43</v>
      </c>
      <c r="T583" t="s">
        <v>42</v>
      </c>
      <c r="U583" t="s">
        <v>56</v>
      </c>
      <c r="V583" t="b">
        <v>1</v>
      </c>
      <c r="W583" t="s">
        <v>45</v>
      </c>
      <c r="X583" t="s">
        <v>41</v>
      </c>
      <c r="Y583" t="s">
        <v>43</v>
      </c>
      <c r="Z583" t="s">
        <v>42</v>
      </c>
      <c r="AA583" t="s">
        <v>41</v>
      </c>
      <c r="AB583" t="s">
        <v>42</v>
      </c>
      <c r="AC583" t="s">
        <v>43</v>
      </c>
      <c r="AD583" t="s">
        <v>46</v>
      </c>
      <c r="AE583" t="s">
        <v>47</v>
      </c>
      <c r="AF583" t="s">
        <v>54</v>
      </c>
      <c r="AG583" t="s">
        <v>47</v>
      </c>
      <c r="AH583" t="s">
        <v>264</v>
      </c>
      <c r="AI583">
        <v>1</v>
      </c>
      <c r="AJ583" t="s">
        <v>55</v>
      </c>
      <c r="AK583" t="s">
        <v>49</v>
      </c>
    </row>
    <row r="584" spans="1:37" x14ac:dyDescent="0.3">
      <c r="A584">
        <v>583</v>
      </c>
      <c r="B584">
        <v>587</v>
      </c>
      <c r="C584" t="s">
        <v>37</v>
      </c>
      <c r="G584" t="s">
        <v>50</v>
      </c>
      <c r="H584">
        <v>12308</v>
      </c>
      <c r="I584" t="s">
        <v>51</v>
      </c>
      <c r="J584" t="s">
        <v>40</v>
      </c>
      <c r="K584">
        <v>1</v>
      </c>
      <c r="L584" t="s">
        <v>41</v>
      </c>
      <c r="M584" t="s">
        <v>43</v>
      </c>
      <c r="N584" t="s">
        <v>42</v>
      </c>
      <c r="O584" t="s">
        <v>43</v>
      </c>
      <c r="P584" t="s">
        <v>41</v>
      </c>
      <c r="Q584" t="s">
        <v>42</v>
      </c>
      <c r="R584" t="s">
        <v>43</v>
      </c>
      <c r="S584" t="s">
        <v>42</v>
      </c>
      <c r="T584" t="s">
        <v>43</v>
      </c>
      <c r="U584" t="s">
        <v>56</v>
      </c>
      <c r="V584" t="b">
        <v>1</v>
      </c>
      <c r="W584" t="s">
        <v>45</v>
      </c>
      <c r="X584" t="s">
        <v>41</v>
      </c>
      <c r="Y584" t="s">
        <v>43</v>
      </c>
      <c r="Z584" t="s">
        <v>43</v>
      </c>
      <c r="AA584" t="s">
        <v>41</v>
      </c>
      <c r="AB584" t="s">
        <v>42</v>
      </c>
      <c r="AC584" t="s">
        <v>42</v>
      </c>
      <c r="AD584" t="s">
        <v>59</v>
      </c>
      <c r="AE584" t="s">
        <v>54</v>
      </c>
      <c r="AF584" t="s">
        <v>47</v>
      </c>
      <c r="AG584" t="s">
        <v>47</v>
      </c>
      <c r="AH584" t="s">
        <v>265</v>
      </c>
      <c r="AI584">
        <v>1</v>
      </c>
      <c r="AJ584" t="s">
        <v>55</v>
      </c>
      <c r="AK584" t="s">
        <v>49</v>
      </c>
    </row>
    <row r="585" spans="1:37" x14ac:dyDescent="0.3">
      <c r="A585">
        <v>584</v>
      </c>
      <c r="B585">
        <v>588</v>
      </c>
      <c r="C585" t="s">
        <v>37</v>
      </c>
      <c r="G585" t="s">
        <v>38</v>
      </c>
      <c r="H585">
        <v>12307</v>
      </c>
      <c r="I585" t="s">
        <v>39</v>
      </c>
      <c r="J585" t="s">
        <v>64</v>
      </c>
      <c r="K585">
        <v>1</v>
      </c>
      <c r="L585" t="s">
        <v>43</v>
      </c>
      <c r="M585" t="s">
        <v>43</v>
      </c>
      <c r="N585" t="s">
        <v>42</v>
      </c>
      <c r="O585" t="s">
        <v>42</v>
      </c>
      <c r="P585" t="s">
        <v>42</v>
      </c>
      <c r="Q585" t="s">
        <v>42</v>
      </c>
      <c r="R585" t="s">
        <v>41</v>
      </c>
      <c r="S585" t="s">
        <v>43</v>
      </c>
      <c r="T585" t="s">
        <v>42</v>
      </c>
      <c r="U585" t="s">
        <v>56</v>
      </c>
      <c r="V585" t="b">
        <v>0</v>
      </c>
      <c r="W585" t="s">
        <v>43</v>
      </c>
      <c r="X585" t="s">
        <v>43</v>
      </c>
      <c r="Y585" t="s">
        <v>41</v>
      </c>
      <c r="Z585" t="s">
        <v>42</v>
      </c>
      <c r="AA585" t="s">
        <v>43</v>
      </c>
      <c r="AB585" t="s">
        <v>42</v>
      </c>
      <c r="AC585" t="s">
        <v>42</v>
      </c>
      <c r="AD585" t="s">
        <v>46</v>
      </c>
      <c r="AE585" t="s">
        <v>47</v>
      </c>
      <c r="AF585" t="s">
        <v>62</v>
      </c>
      <c r="AG585" t="s">
        <v>62</v>
      </c>
      <c r="AI585">
        <v>0</v>
      </c>
      <c r="AJ585" t="s">
        <v>108</v>
      </c>
      <c r="AK585" t="s">
        <v>57</v>
      </c>
    </row>
    <row r="586" spans="1:37" x14ac:dyDescent="0.3">
      <c r="A586">
        <v>585</v>
      </c>
      <c r="B586">
        <v>589</v>
      </c>
      <c r="C586" t="s">
        <v>37</v>
      </c>
      <c r="G586" t="s">
        <v>61</v>
      </c>
      <c r="H586">
        <v>12303</v>
      </c>
      <c r="I586" t="s">
        <v>39</v>
      </c>
      <c r="J586" t="s">
        <v>40</v>
      </c>
      <c r="K586">
        <v>0</v>
      </c>
      <c r="L586" t="s">
        <v>41</v>
      </c>
      <c r="M586" t="s">
        <v>41</v>
      </c>
      <c r="N586" t="s">
        <v>42</v>
      </c>
      <c r="O586" t="s">
        <v>42</v>
      </c>
      <c r="P586" t="s">
        <v>42</v>
      </c>
      <c r="Q586" t="s">
        <v>43</v>
      </c>
      <c r="R586" t="s">
        <v>41</v>
      </c>
      <c r="S586" t="s">
        <v>41</v>
      </c>
      <c r="T586" t="s">
        <v>43</v>
      </c>
      <c r="U586" t="s">
        <v>56</v>
      </c>
      <c r="V586" t="b">
        <v>0</v>
      </c>
      <c r="W586" t="s">
        <v>45</v>
      </c>
      <c r="X586" t="s">
        <v>41</v>
      </c>
      <c r="Y586" t="s">
        <v>43</v>
      </c>
      <c r="Z586" t="s">
        <v>43</v>
      </c>
      <c r="AA586" t="s">
        <v>43</v>
      </c>
      <c r="AB586" t="s">
        <v>43</v>
      </c>
      <c r="AC586" t="s">
        <v>43</v>
      </c>
      <c r="AD586" t="s">
        <v>46</v>
      </c>
      <c r="AE586" t="s">
        <v>47</v>
      </c>
      <c r="AF586" t="s">
        <v>62</v>
      </c>
      <c r="AG586" t="s">
        <v>47</v>
      </c>
      <c r="AI586">
        <v>0</v>
      </c>
      <c r="AJ586" t="s">
        <v>70</v>
      </c>
      <c r="AK586" t="s">
        <v>57</v>
      </c>
    </row>
    <row r="587" spans="1:37" x14ac:dyDescent="0.3">
      <c r="A587">
        <v>586</v>
      </c>
      <c r="B587">
        <v>590</v>
      </c>
      <c r="C587" t="s">
        <v>37</v>
      </c>
      <c r="G587" t="s">
        <v>61</v>
      </c>
      <c r="H587">
        <v>12303</v>
      </c>
      <c r="I587" t="s">
        <v>39</v>
      </c>
      <c r="J587" t="s">
        <v>64</v>
      </c>
      <c r="K587">
        <v>0</v>
      </c>
      <c r="L587" t="s">
        <v>43</v>
      </c>
      <c r="M587" t="s">
        <v>41</v>
      </c>
      <c r="N587" t="s">
        <v>43</v>
      </c>
      <c r="O587" t="s">
        <v>42</v>
      </c>
      <c r="P587" t="s">
        <v>42</v>
      </c>
      <c r="Q587" t="s">
        <v>43</v>
      </c>
      <c r="R587" t="s">
        <v>41</v>
      </c>
      <c r="S587" t="s">
        <v>43</v>
      </c>
      <c r="T587" t="s">
        <v>42</v>
      </c>
      <c r="U587" t="s">
        <v>56</v>
      </c>
      <c r="V587" t="b">
        <v>0</v>
      </c>
      <c r="W587" t="s">
        <v>73</v>
      </c>
      <c r="X587" t="s">
        <v>41</v>
      </c>
      <c r="Y587" t="s">
        <v>42</v>
      </c>
      <c r="Z587" t="s">
        <v>43</v>
      </c>
      <c r="AA587" t="s">
        <v>43</v>
      </c>
      <c r="AB587" t="s">
        <v>43</v>
      </c>
      <c r="AC587" t="s">
        <v>43</v>
      </c>
      <c r="AD587" t="s">
        <v>53</v>
      </c>
      <c r="AE587" t="s">
        <v>62</v>
      </c>
      <c r="AF587" t="s">
        <v>62</v>
      </c>
      <c r="AG587" t="s">
        <v>62</v>
      </c>
      <c r="AI587">
        <v>0</v>
      </c>
      <c r="AJ587" t="s">
        <v>70</v>
      </c>
      <c r="AK587" t="s">
        <v>57</v>
      </c>
    </row>
    <row r="588" spans="1:37" x14ac:dyDescent="0.3">
      <c r="A588">
        <v>587</v>
      </c>
      <c r="B588">
        <v>591</v>
      </c>
      <c r="C588" t="s">
        <v>37</v>
      </c>
      <c r="G588" t="s">
        <v>38</v>
      </c>
      <c r="H588">
        <v>12304</v>
      </c>
      <c r="I588" t="s">
        <v>39</v>
      </c>
      <c r="J588" t="s">
        <v>40</v>
      </c>
      <c r="K588">
        <v>1</v>
      </c>
      <c r="L588" t="s">
        <v>41</v>
      </c>
      <c r="M588" t="s">
        <v>41</v>
      </c>
      <c r="N588" t="s">
        <v>43</v>
      </c>
      <c r="O588" t="s">
        <v>42</v>
      </c>
      <c r="P588" t="s">
        <v>42</v>
      </c>
      <c r="Q588" t="s">
        <v>42</v>
      </c>
      <c r="R588" t="s">
        <v>42</v>
      </c>
      <c r="S588" t="s">
        <v>42</v>
      </c>
      <c r="T588" t="s">
        <v>42</v>
      </c>
      <c r="U588" t="s">
        <v>72</v>
      </c>
      <c r="V588" t="b">
        <v>1</v>
      </c>
      <c r="W588" t="s">
        <v>45</v>
      </c>
      <c r="X588" t="s">
        <v>41</v>
      </c>
      <c r="Y588" t="s">
        <v>42</v>
      </c>
      <c r="Z588" t="s">
        <v>43</v>
      </c>
      <c r="AA588" t="s">
        <v>41</v>
      </c>
      <c r="AB588" t="s">
        <v>41</v>
      </c>
      <c r="AC588" t="s">
        <v>41</v>
      </c>
      <c r="AD588" t="s">
        <v>59</v>
      </c>
      <c r="AE588" t="s">
        <v>54</v>
      </c>
      <c r="AF588" t="s">
        <v>54</v>
      </c>
      <c r="AG588" t="s">
        <v>54</v>
      </c>
      <c r="AI588">
        <v>0</v>
      </c>
      <c r="AJ588" t="s">
        <v>76</v>
      </c>
      <c r="AK588" t="s">
        <v>57</v>
      </c>
    </row>
    <row r="589" spans="1:37" x14ac:dyDescent="0.3">
      <c r="A589">
        <v>588</v>
      </c>
      <c r="B589">
        <v>592</v>
      </c>
      <c r="C589" t="s">
        <v>37</v>
      </c>
      <c r="G589" t="s">
        <v>83</v>
      </c>
      <c r="H589">
        <v>12305</v>
      </c>
      <c r="I589" t="s">
        <v>121</v>
      </c>
      <c r="J589" t="s">
        <v>40</v>
      </c>
      <c r="K589">
        <v>0</v>
      </c>
      <c r="L589" t="s">
        <v>43</v>
      </c>
      <c r="M589" t="s">
        <v>43</v>
      </c>
      <c r="N589" t="s">
        <v>42</v>
      </c>
      <c r="O589" t="s">
        <v>42</v>
      </c>
      <c r="P589" t="s">
        <v>42</v>
      </c>
      <c r="Q589" t="s">
        <v>42</v>
      </c>
      <c r="R589" t="s">
        <v>43</v>
      </c>
      <c r="S589" t="s">
        <v>43</v>
      </c>
      <c r="T589" t="s">
        <v>42</v>
      </c>
      <c r="U589" t="s">
        <v>44</v>
      </c>
      <c r="V589" t="b">
        <v>1</v>
      </c>
      <c r="W589" t="s">
        <v>45</v>
      </c>
      <c r="X589" t="s">
        <v>41</v>
      </c>
      <c r="Y589" t="s">
        <v>43</v>
      </c>
      <c r="Z589" t="s">
        <v>43</v>
      </c>
      <c r="AA589" t="s">
        <v>41</v>
      </c>
      <c r="AB589" t="s">
        <v>43</v>
      </c>
      <c r="AC589" t="s">
        <v>43</v>
      </c>
      <c r="AD589" t="s">
        <v>59</v>
      </c>
      <c r="AE589" t="s">
        <v>47</v>
      </c>
      <c r="AF589" t="s">
        <v>47</v>
      </c>
      <c r="AG589" t="s">
        <v>47</v>
      </c>
      <c r="AH589" t="s">
        <v>266</v>
      </c>
      <c r="AI589">
        <v>1</v>
      </c>
      <c r="AJ589" t="s">
        <v>48</v>
      </c>
      <c r="AK589" t="s">
        <v>49</v>
      </c>
    </row>
    <row r="590" spans="1:37" x14ac:dyDescent="0.3">
      <c r="A590">
        <v>589</v>
      </c>
      <c r="B590">
        <v>593</v>
      </c>
      <c r="C590" t="s">
        <v>37</v>
      </c>
      <c r="G590" t="s">
        <v>38</v>
      </c>
      <c r="H590">
        <v>12306</v>
      </c>
      <c r="I590" t="s">
        <v>88</v>
      </c>
      <c r="J590" t="s">
        <v>40</v>
      </c>
      <c r="K590">
        <v>1</v>
      </c>
      <c r="L590" t="s">
        <v>41</v>
      </c>
      <c r="M590" t="s">
        <v>41</v>
      </c>
      <c r="N590" t="s">
        <v>43</v>
      </c>
      <c r="O590" t="s">
        <v>42</v>
      </c>
      <c r="P590" t="s">
        <v>42</v>
      </c>
      <c r="Q590" t="s">
        <v>42</v>
      </c>
      <c r="R590" t="s">
        <v>41</v>
      </c>
      <c r="S590" t="s">
        <v>43</v>
      </c>
      <c r="T590" t="s">
        <v>43</v>
      </c>
      <c r="U590" t="s">
        <v>56</v>
      </c>
      <c r="V590" t="b">
        <v>0</v>
      </c>
      <c r="W590" t="s">
        <v>43</v>
      </c>
      <c r="X590" t="s">
        <v>41</v>
      </c>
      <c r="Y590" t="s">
        <v>43</v>
      </c>
      <c r="Z590" t="s">
        <v>42</v>
      </c>
      <c r="AA590" t="s">
        <v>43</v>
      </c>
      <c r="AB590" t="s">
        <v>41</v>
      </c>
      <c r="AC590" t="s">
        <v>42</v>
      </c>
      <c r="AD590" t="s">
        <v>53</v>
      </c>
      <c r="AE590" t="s">
        <v>62</v>
      </c>
      <c r="AF590" t="s">
        <v>62</v>
      </c>
      <c r="AG590" t="s">
        <v>62</v>
      </c>
      <c r="AI590">
        <v>0</v>
      </c>
      <c r="AJ590" t="s">
        <v>82</v>
      </c>
      <c r="AK590" t="s">
        <v>57</v>
      </c>
    </row>
    <row r="591" spans="1:37" x14ac:dyDescent="0.3">
      <c r="A591">
        <v>590</v>
      </c>
      <c r="B591">
        <v>594</v>
      </c>
      <c r="C591" t="s">
        <v>37</v>
      </c>
      <c r="G591" t="s">
        <v>83</v>
      </c>
      <c r="H591">
        <v>12304</v>
      </c>
      <c r="I591" t="s">
        <v>39</v>
      </c>
      <c r="J591" t="s">
        <v>40</v>
      </c>
      <c r="K591">
        <v>0</v>
      </c>
      <c r="L591" t="s">
        <v>41</v>
      </c>
      <c r="M591" t="s">
        <v>43</v>
      </c>
      <c r="N591" t="s">
        <v>42</v>
      </c>
      <c r="O591" t="s">
        <v>42</v>
      </c>
      <c r="P591" t="s">
        <v>42</v>
      </c>
      <c r="Q591" t="s">
        <v>42</v>
      </c>
      <c r="R591" t="s">
        <v>42</v>
      </c>
      <c r="S591" t="s">
        <v>43</v>
      </c>
      <c r="T591" t="s">
        <v>42</v>
      </c>
      <c r="U591" t="s">
        <v>56</v>
      </c>
      <c r="V591" t="b">
        <v>0</v>
      </c>
      <c r="W591" t="s">
        <v>41</v>
      </c>
      <c r="X591" t="s">
        <v>43</v>
      </c>
      <c r="Y591" t="s">
        <v>42</v>
      </c>
      <c r="Z591" t="s">
        <v>43</v>
      </c>
      <c r="AA591" t="s">
        <v>41</v>
      </c>
      <c r="AB591" t="s">
        <v>43</v>
      </c>
      <c r="AC591" t="s">
        <v>41</v>
      </c>
      <c r="AD591" t="s">
        <v>53</v>
      </c>
      <c r="AE591" t="s">
        <v>62</v>
      </c>
      <c r="AF591" t="s">
        <v>62</v>
      </c>
      <c r="AG591" t="s">
        <v>62</v>
      </c>
      <c r="AH591" t="s">
        <v>267</v>
      </c>
      <c r="AI591">
        <v>1</v>
      </c>
      <c r="AJ591" t="s">
        <v>76</v>
      </c>
      <c r="AK591" t="s">
        <v>57</v>
      </c>
    </row>
    <row r="592" spans="1:37" x14ac:dyDescent="0.3">
      <c r="A592">
        <v>591</v>
      </c>
      <c r="B592">
        <v>595</v>
      </c>
      <c r="C592" t="s">
        <v>37</v>
      </c>
      <c r="G592" t="s">
        <v>58</v>
      </c>
      <c r="H592">
        <v>12308</v>
      </c>
      <c r="I592" t="s">
        <v>121</v>
      </c>
      <c r="J592" t="s">
        <v>64</v>
      </c>
      <c r="K592">
        <v>0</v>
      </c>
      <c r="L592" t="s">
        <v>43</v>
      </c>
      <c r="M592" t="s">
        <v>43</v>
      </c>
      <c r="N592" t="s">
        <v>42</v>
      </c>
      <c r="O592" t="s">
        <v>42</v>
      </c>
      <c r="P592" t="s">
        <v>42</v>
      </c>
      <c r="Q592" t="s">
        <v>42</v>
      </c>
      <c r="R592" t="s">
        <v>43</v>
      </c>
      <c r="S592" t="s">
        <v>43</v>
      </c>
      <c r="T592" t="s">
        <v>42</v>
      </c>
      <c r="U592" t="s">
        <v>56</v>
      </c>
      <c r="V592" t="b">
        <v>0</v>
      </c>
      <c r="W592" t="s">
        <v>43</v>
      </c>
      <c r="X592" t="s">
        <v>41</v>
      </c>
      <c r="Y592" t="s">
        <v>43</v>
      </c>
      <c r="Z592" t="s">
        <v>42</v>
      </c>
      <c r="AA592" t="s">
        <v>41</v>
      </c>
      <c r="AB592" t="s">
        <v>43</v>
      </c>
      <c r="AC592" t="s">
        <v>41</v>
      </c>
      <c r="AD592" t="s">
        <v>77</v>
      </c>
      <c r="AE592" t="s">
        <v>62</v>
      </c>
      <c r="AF592" t="s">
        <v>62</v>
      </c>
      <c r="AG592" t="s">
        <v>62</v>
      </c>
      <c r="AI592">
        <v>0</v>
      </c>
      <c r="AJ592" t="s">
        <v>55</v>
      </c>
      <c r="AK592" t="s">
        <v>49</v>
      </c>
    </row>
    <row r="593" spans="1:37" x14ac:dyDescent="0.3">
      <c r="A593">
        <v>592</v>
      </c>
      <c r="B593">
        <v>596</v>
      </c>
      <c r="C593" t="s">
        <v>37</v>
      </c>
      <c r="G593" t="s">
        <v>83</v>
      </c>
      <c r="H593">
        <v>12303</v>
      </c>
      <c r="I593" t="s">
        <v>88</v>
      </c>
      <c r="J593" t="s">
        <v>71</v>
      </c>
      <c r="K593">
        <v>0</v>
      </c>
      <c r="L593" t="s">
        <v>41</v>
      </c>
      <c r="M593" t="s">
        <v>41</v>
      </c>
      <c r="N593" t="s">
        <v>41</v>
      </c>
      <c r="O593" t="s">
        <v>42</v>
      </c>
      <c r="P593" t="s">
        <v>41</v>
      </c>
      <c r="Q593" t="s">
        <v>42</v>
      </c>
      <c r="R593" t="s">
        <v>41</v>
      </c>
      <c r="S593" t="s">
        <v>41</v>
      </c>
      <c r="T593" t="s">
        <v>41</v>
      </c>
      <c r="U593" t="s">
        <v>52</v>
      </c>
      <c r="V593" t="b">
        <v>0</v>
      </c>
      <c r="W593" t="s">
        <v>73</v>
      </c>
      <c r="X593" t="s">
        <v>43</v>
      </c>
      <c r="Y593" t="s">
        <v>43</v>
      </c>
      <c r="Z593" t="s">
        <v>43</v>
      </c>
      <c r="AA593" t="s">
        <v>41</v>
      </c>
      <c r="AB593" t="s">
        <v>43</v>
      </c>
      <c r="AC593" t="s">
        <v>43</v>
      </c>
      <c r="AD593" t="s">
        <v>53</v>
      </c>
      <c r="AE593" t="s">
        <v>62</v>
      </c>
      <c r="AF593" t="s">
        <v>47</v>
      </c>
      <c r="AG593" t="s">
        <v>79</v>
      </c>
      <c r="AI593">
        <v>0</v>
      </c>
      <c r="AJ593" t="s">
        <v>70</v>
      </c>
      <c r="AK593" t="s">
        <v>49</v>
      </c>
    </row>
    <row r="594" spans="1:37" x14ac:dyDescent="0.3">
      <c r="A594">
        <v>593</v>
      </c>
      <c r="B594">
        <v>597</v>
      </c>
      <c r="C594" t="s">
        <v>37</v>
      </c>
      <c r="G594" t="s">
        <v>85</v>
      </c>
      <c r="H594">
        <v>12308</v>
      </c>
      <c r="I594" t="s">
        <v>39</v>
      </c>
      <c r="J594" t="s">
        <v>64</v>
      </c>
      <c r="K594">
        <v>1</v>
      </c>
      <c r="L594" t="s">
        <v>43</v>
      </c>
      <c r="M594" t="s">
        <v>42</v>
      </c>
      <c r="N594" t="s">
        <v>43</v>
      </c>
      <c r="O594" t="s">
        <v>42</v>
      </c>
      <c r="P594" t="s">
        <v>42</v>
      </c>
      <c r="Q594" t="s">
        <v>42</v>
      </c>
      <c r="R594" t="s">
        <v>43</v>
      </c>
      <c r="S594" t="s">
        <v>43</v>
      </c>
      <c r="T594" t="s">
        <v>43</v>
      </c>
      <c r="U594" t="s">
        <v>56</v>
      </c>
      <c r="V594" t="b">
        <v>0</v>
      </c>
      <c r="W594" t="s">
        <v>45</v>
      </c>
      <c r="X594" t="s">
        <v>43</v>
      </c>
      <c r="Y594" t="s">
        <v>43</v>
      </c>
      <c r="Z594" t="s">
        <v>43</v>
      </c>
      <c r="AA594" t="s">
        <v>41</v>
      </c>
      <c r="AB594" t="s">
        <v>43</v>
      </c>
      <c r="AC594" t="s">
        <v>43</v>
      </c>
      <c r="AD594" t="s">
        <v>59</v>
      </c>
      <c r="AE594" t="s">
        <v>54</v>
      </c>
      <c r="AF594" t="s">
        <v>54</v>
      </c>
      <c r="AG594" t="s">
        <v>54</v>
      </c>
      <c r="AI594">
        <v>0</v>
      </c>
      <c r="AJ594" t="s">
        <v>55</v>
      </c>
      <c r="AK594" t="s">
        <v>57</v>
      </c>
    </row>
    <row r="595" spans="1:37" x14ac:dyDescent="0.3">
      <c r="A595">
        <v>594</v>
      </c>
      <c r="B595">
        <v>598</v>
      </c>
      <c r="C595" t="s">
        <v>37</v>
      </c>
      <c r="G595" t="s">
        <v>138</v>
      </c>
      <c r="H595">
        <v>12303</v>
      </c>
      <c r="I595" t="s">
        <v>39</v>
      </c>
      <c r="J595" t="s">
        <v>64</v>
      </c>
      <c r="K595">
        <v>0</v>
      </c>
      <c r="L595" t="s">
        <v>42</v>
      </c>
      <c r="M595" t="s">
        <v>43</v>
      </c>
      <c r="N595" t="s">
        <v>41</v>
      </c>
      <c r="O595" t="s">
        <v>42</v>
      </c>
      <c r="P595" t="s">
        <v>42</v>
      </c>
      <c r="Q595" t="s">
        <v>42</v>
      </c>
      <c r="R595" t="s">
        <v>42</v>
      </c>
      <c r="S595" t="s">
        <v>42</v>
      </c>
      <c r="T595" t="s">
        <v>42</v>
      </c>
      <c r="U595" t="s">
        <v>56</v>
      </c>
      <c r="V595" t="b">
        <v>0</v>
      </c>
      <c r="W595" t="s">
        <v>43</v>
      </c>
      <c r="X595" t="s">
        <v>43</v>
      </c>
      <c r="Y595" t="s">
        <v>43</v>
      </c>
      <c r="Z595" t="s">
        <v>43</v>
      </c>
      <c r="AA595" t="s">
        <v>43</v>
      </c>
      <c r="AB595" t="s">
        <v>43</v>
      </c>
      <c r="AC595" t="s">
        <v>43</v>
      </c>
      <c r="AD595" t="s">
        <v>77</v>
      </c>
      <c r="AE595" t="s">
        <v>62</v>
      </c>
      <c r="AF595" t="s">
        <v>62</v>
      </c>
      <c r="AG595" t="s">
        <v>62</v>
      </c>
      <c r="AI595">
        <v>0</v>
      </c>
      <c r="AJ595" t="s">
        <v>70</v>
      </c>
      <c r="AK595" t="s">
        <v>49</v>
      </c>
    </row>
    <row r="596" spans="1:37" x14ac:dyDescent="0.3">
      <c r="A596">
        <v>595</v>
      </c>
      <c r="B596">
        <v>599</v>
      </c>
      <c r="C596" t="s">
        <v>37</v>
      </c>
      <c r="G596" t="s">
        <v>85</v>
      </c>
      <c r="H596">
        <v>12307</v>
      </c>
      <c r="I596" t="s">
        <v>39</v>
      </c>
      <c r="J596" t="s">
        <v>144</v>
      </c>
      <c r="K596">
        <v>0</v>
      </c>
      <c r="L596" t="s">
        <v>41</v>
      </c>
      <c r="M596" t="s">
        <v>42</v>
      </c>
      <c r="N596" t="s">
        <v>42</v>
      </c>
      <c r="O596" t="s">
        <v>42</v>
      </c>
      <c r="P596" t="s">
        <v>42</v>
      </c>
      <c r="Q596" t="s">
        <v>42</v>
      </c>
      <c r="R596" t="s">
        <v>42</v>
      </c>
      <c r="S596" t="s">
        <v>42</v>
      </c>
      <c r="T596" t="s">
        <v>42</v>
      </c>
      <c r="U596" t="s">
        <v>72</v>
      </c>
      <c r="V596" t="b">
        <v>0</v>
      </c>
      <c r="W596" t="s">
        <v>73</v>
      </c>
      <c r="X596" t="s">
        <v>41</v>
      </c>
      <c r="Y596" t="s">
        <v>41</v>
      </c>
      <c r="Z596" t="s">
        <v>41</v>
      </c>
      <c r="AA596" t="s">
        <v>41</v>
      </c>
      <c r="AB596" t="s">
        <v>41</v>
      </c>
      <c r="AC596" t="s">
        <v>41</v>
      </c>
      <c r="AD596" t="s">
        <v>53</v>
      </c>
      <c r="AE596" t="s">
        <v>54</v>
      </c>
      <c r="AF596" t="s">
        <v>54</v>
      </c>
      <c r="AG596" t="s">
        <v>54</v>
      </c>
      <c r="AI596">
        <v>0</v>
      </c>
      <c r="AJ596" t="s">
        <v>108</v>
      </c>
      <c r="AK596" t="s">
        <v>49</v>
      </c>
    </row>
    <row r="597" spans="1:37" x14ac:dyDescent="0.3">
      <c r="A597">
        <v>596</v>
      </c>
      <c r="B597">
        <v>600</v>
      </c>
      <c r="C597" t="s">
        <v>37</v>
      </c>
      <c r="G597" t="s">
        <v>50</v>
      </c>
      <c r="H597">
        <v>12307</v>
      </c>
      <c r="I597" t="s">
        <v>39</v>
      </c>
      <c r="J597" t="s">
        <v>40</v>
      </c>
      <c r="K597">
        <v>0</v>
      </c>
      <c r="L597" t="s">
        <v>41</v>
      </c>
      <c r="M597" t="s">
        <v>41</v>
      </c>
      <c r="N597" t="s">
        <v>42</v>
      </c>
      <c r="O597" t="s">
        <v>42</v>
      </c>
      <c r="P597" t="s">
        <v>42</v>
      </c>
      <c r="Q597" t="s">
        <v>42</v>
      </c>
      <c r="R597" t="s">
        <v>43</v>
      </c>
      <c r="S597" t="s">
        <v>41</v>
      </c>
      <c r="T597" t="s">
        <v>41</v>
      </c>
      <c r="U597" t="s">
        <v>56</v>
      </c>
      <c r="V597" t="b">
        <v>0</v>
      </c>
      <c r="W597" t="s">
        <v>43</v>
      </c>
      <c r="X597" t="s">
        <v>43</v>
      </c>
      <c r="Y597" t="s">
        <v>41</v>
      </c>
      <c r="Z597" t="s">
        <v>41</v>
      </c>
      <c r="AA597" t="s">
        <v>43</v>
      </c>
      <c r="AB597" t="s">
        <v>41</v>
      </c>
      <c r="AC597" t="s">
        <v>41</v>
      </c>
      <c r="AD597" t="s">
        <v>53</v>
      </c>
      <c r="AE597" t="s">
        <v>62</v>
      </c>
      <c r="AF597" t="s">
        <v>62</v>
      </c>
      <c r="AG597" t="s">
        <v>62</v>
      </c>
      <c r="AI597">
        <v>0</v>
      </c>
      <c r="AJ597" t="s">
        <v>108</v>
      </c>
      <c r="AK597" t="s">
        <v>49</v>
      </c>
    </row>
    <row r="598" spans="1:37" x14ac:dyDescent="0.3">
      <c r="A598">
        <v>597</v>
      </c>
      <c r="B598">
        <v>601</v>
      </c>
      <c r="C598" t="s">
        <v>37</v>
      </c>
      <c r="G598" t="s">
        <v>50</v>
      </c>
      <c r="H598">
        <v>12307</v>
      </c>
      <c r="I598" t="s">
        <v>121</v>
      </c>
      <c r="J598" t="s">
        <v>40</v>
      </c>
      <c r="K598">
        <v>0</v>
      </c>
      <c r="L598" t="s">
        <v>43</v>
      </c>
      <c r="M598" t="s">
        <v>43</v>
      </c>
      <c r="N598" t="s">
        <v>42</v>
      </c>
      <c r="O598" t="s">
        <v>42</v>
      </c>
      <c r="P598" t="s">
        <v>42</v>
      </c>
      <c r="Q598" t="s">
        <v>42</v>
      </c>
      <c r="R598" t="s">
        <v>42</v>
      </c>
      <c r="S598" t="s">
        <v>42</v>
      </c>
      <c r="T598" t="s">
        <v>43</v>
      </c>
      <c r="U598" t="s">
        <v>56</v>
      </c>
      <c r="V598" t="b">
        <v>0</v>
      </c>
      <c r="W598" t="s">
        <v>65</v>
      </c>
      <c r="X598" t="s">
        <v>41</v>
      </c>
      <c r="Y598" t="s">
        <v>43</v>
      </c>
      <c r="Z598" t="s">
        <v>43</v>
      </c>
      <c r="AA598" t="s">
        <v>41</v>
      </c>
      <c r="AB598" t="s">
        <v>43</v>
      </c>
      <c r="AC598" t="s">
        <v>43</v>
      </c>
      <c r="AD598" t="s">
        <v>77</v>
      </c>
      <c r="AE598" t="s">
        <v>62</v>
      </c>
      <c r="AF598" t="s">
        <v>62</v>
      </c>
      <c r="AG598" t="s">
        <v>62</v>
      </c>
      <c r="AI598">
        <v>0</v>
      </c>
      <c r="AJ598" t="s">
        <v>108</v>
      </c>
      <c r="AK598" t="s">
        <v>57</v>
      </c>
    </row>
    <row r="599" spans="1:37" x14ac:dyDescent="0.3">
      <c r="A599">
        <v>598</v>
      </c>
      <c r="B599">
        <v>602</v>
      </c>
      <c r="C599" t="s">
        <v>37</v>
      </c>
      <c r="G599" t="s">
        <v>58</v>
      </c>
      <c r="H599">
        <v>12309</v>
      </c>
      <c r="I599" t="s">
        <v>51</v>
      </c>
      <c r="J599" t="s">
        <v>71</v>
      </c>
      <c r="K599">
        <v>0</v>
      </c>
      <c r="L599" t="s">
        <v>41</v>
      </c>
      <c r="M599" t="s">
        <v>43</v>
      </c>
      <c r="N599" t="s">
        <v>42</v>
      </c>
      <c r="O599" t="s">
        <v>42</v>
      </c>
      <c r="P599" t="s">
        <v>43</v>
      </c>
      <c r="Q599" t="s">
        <v>42</v>
      </c>
      <c r="R599" t="s">
        <v>43</v>
      </c>
      <c r="S599" t="s">
        <v>41</v>
      </c>
      <c r="T599" t="s">
        <v>42</v>
      </c>
      <c r="U599" t="s">
        <v>56</v>
      </c>
      <c r="V599" t="b">
        <v>0</v>
      </c>
      <c r="W599" t="s">
        <v>65</v>
      </c>
      <c r="X599" t="s">
        <v>41</v>
      </c>
      <c r="Y599" t="s">
        <v>43</v>
      </c>
      <c r="Z599" t="s">
        <v>42</v>
      </c>
      <c r="AA599" t="s">
        <v>41</v>
      </c>
      <c r="AB599" t="s">
        <v>43</v>
      </c>
      <c r="AC599" t="s">
        <v>43</v>
      </c>
      <c r="AD599" t="s">
        <v>53</v>
      </c>
      <c r="AE599" t="s">
        <v>47</v>
      </c>
      <c r="AF599" t="s">
        <v>47</v>
      </c>
      <c r="AG599" t="s">
        <v>47</v>
      </c>
      <c r="AI599">
        <v>0</v>
      </c>
      <c r="AJ599" t="s">
        <v>60</v>
      </c>
      <c r="AK599" t="s">
        <v>49</v>
      </c>
    </row>
    <row r="600" spans="1:37" x14ac:dyDescent="0.3">
      <c r="A600">
        <v>599</v>
      </c>
      <c r="B600">
        <v>603</v>
      </c>
      <c r="C600" t="s">
        <v>37</v>
      </c>
      <c r="G600" t="s">
        <v>58</v>
      </c>
      <c r="H600">
        <v>12307</v>
      </c>
      <c r="I600" t="s">
        <v>121</v>
      </c>
      <c r="J600" t="s">
        <v>40</v>
      </c>
      <c r="K600">
        <v>0</v>
      </c>
      <c r="L600" t="s">
        <v>43</v>
      </c>
      <c r="M600" t="s">
        <v>43</v>
      </c>
      <c r="N600" t="s">
        <v>42</v>
      </c>
      <c r="O600" t="s">
        <v>42</v>
      </c>
      <c r="P600" t="s">
        <v>43</v>
      </c>
      <c r="Q600" t="s">
        <v>42</v>
      </c>
      <c r="R600" t="s">
        <v>41</v>
      </c>
      <c r="S600" t="s">
        <v>41</v>
      </c>
      <c r="T600" t="s">
        <v>41</v>
      </c>
      <c r="U600" t="s">
        <v>56</v>
      </c>
      <c r="V600" t="b">
        <v>0</v>
      </c>
      <c r="W600" t="s">
        <v>43</v>
      </c>
      <c r="X600" t="s">
        <v>41</v>
      </c>
      <c r="Y600" t="s">
        <v>43</v>
      </c>
      <c r="Z600" t="s">
        <v>43</v>
      </c>
      <c r="AA600" t="s">
        <v>41</v>
      </c>
      <c r="AB600" t="s">
        <v>43</v>
      </c>
      <c r="AC600" t="s">
        <v>43</v>
      </c>
      <c r="AD600" t="s">
        <v>53</v>
      </c>
      <c r="AE600" t="s">
        <v>47</v>
      </c>
      <c r="AF600" t="s">
        <v>47</v>
      </c>
      <c r="AG600" t="s">
        <v>47</v>
      </c>
      <c r="AI600">
        <v>0</v>
      </c>
      <c r="AJ600" t="s">
        <v>108</v>
      </c>
      <c r="AK600" t="s">
        <v>49</v>
      </c>
    </row>
    <row r="601" spans="1:37" x14ac:dyDescent="0.3">
      <c r="A601">
        <v>600</v>
      </c>
      <c r="B601">
        <v>604</v>
      </c>
      <c r="C601" t="s">
        <v>37</v>
      </c>
      <c r="G601" t="s">
        <v>50</v>
      </c>
      <c r="H601">
        <v>12303</v>
      </c>
      <c r="I601" t="s">
        <v>39</v>
      </c>
      <c r="J601" t="s">
        <v>40</v>
      </c>
      <c r="K601">
        <v>0</v>
      </c>
      <c r="L601" t="s">
        <v>42</v>
      </c>
      <c r="M601" t="s">
        <v>41</v>
      </c>
      <c r="N601" t="s">
        <v>43</v>
      </c>
      <c r="O601" t="s">
        <v>41</v>
      </c>
      <c r="P601" t="s">
        <v>41</v>
      </c>
      <c r="Q601" t="s">
        <v>42</v>
      </c>
      <c r="R601" t="s">
        <v>42</v>
      </c>
      <c r="S601" t="s">
        <v>43</v>
      </c>
      <c r="T601" t="s">
        <v>41</v>
      </c>
      <c r="U601" t="s">
        <v>56</v>
      </c>
      <c r="V601" t="b">
        <v>1</v>
      </c>
      <c r="W601" t="s">
        <v>41</v>
      </c>
      <c r="X601" t="s">
        <v>41</v>
      </c>
      <c r="Y601" t="s">
        <v>43</v>
      </c>
      <c r="Z601" t="s">
        <v>43</v>
      </c>
      <c r="AA601" t="s">
        <v>41</v>
      </c>
      <c r="AB601" t="s">
        <v>41</v>
      </c>
      <c r="AC601" t="s">
        <v>41</v>
      </c>
      <c r="AD601" t="s">
        <v>53</v>
      </c>
      <c r="AE601" t="s">
        <v>47</v>
      </c>
      <c r="AF601" t="s">
        <v>47</v>
      </c>
      <c r="AG601" t="s">
        <v>54</v>
      </c>
      <c r="AH601" t="s">
        <v>268</v>
      </c>
      <c r="AI601">
        <v>1</v>
      </c>
      <c r="AJ601" t="s">
        <v>70</v>
      </c>
      <c r="AK601" t="s">
        <v>49</v>
      </c>
    </row>
    <row r="602" spans="1:37" x14ac:dyDescent="0.3">
      <c r="A602">
        <v>601</v>
      </c>
      <c r="B602">
        <v>605</v>
      </c>
      <c r="C602" t="s">
        <v>37</v>
      </c>
      <c r="G602" t="s">
        <v>58</v>
      </c>
      <c r="H602">
        <v>12306</v>
      </c>
      <c r="I602" t="s">
        <v>39</v>
      </c>
      <c r="J602" t="s">
        <v>64</v>
      </c>
      <c r="K602">
        <v>0</v>
      </c>
      <c r="L602" t="s">
        <v>41</v>
      </c>
      <c r="M602" t="s">
        <v>41</v>
      </c>
      <c r="N602" t="s">
        <v>42</v>
      </c>
      <c r="O602" t="s">
        <v>42</v>
      </c>
      <c r="P602" t="s">
        <v>43</v>
      </c>
      <c r="Q602" t="s">
        <v>43</v>
      </c>
      <c r="R602" t="s">
        <v>43</v>
      </c>
      <c r="S602" t="s">
        <v>43</v>
      </c>
      <c r="T602" t="s">
        <v>43</v>
      </c>
      <c r="U602" t="s">
        <v>72</v>
      </c>
      <c r="V602" t="b">
        <v>0</v>
      </c>
      <c r="W602" t="s">
        <v>65</v>
      </c>
      <c r="X602" t="s">
        <v>41</v>
      </c>
      <c r="Y602" t="s">
        <v>41</v>
      </c>
      <c r="Z602" t="s">
        <v>43</v>
      </c>
      <c r="AA602" t="s">
        <v>41</v>
      </c>
      <c r="AB602" t="s">
        <v>43</v>
      </c>
      <c r="AC602" t="s">
        <v>43</v>
      </c>
      <c r="AD602" t="s">
        <v>53</v>
      </c>
      <c r="AE602" t="s">
        <v>62</v>
      </c>
      <c r="AF602" t="s">
        <v>62</v>
      </c>
      <c r="AG602" t="s">
        <v>62</v>
      </c>
      <c r="AI602">
        <v>0</v>
      </c>
      <c r="AJ602" t="s">
        <v>82</v>
      </c>
      <c r="AK602" t="s">
        <v>57</v>
      </c>
    </row>
    <row r="603" spans="1:37" x14ac:dyDescent="0.3">
      <c r="A603">
        <v>602</v>
      </c>
      <c r="B603">
        <v>606</v>
      </c>
      <c r="C603" t="s">
        <v>37</v>
      </c>
      <c r="G603" t="s">
        <v>58</v>
      </c>
      <c r="H603">
        <v>12303</v>
      </c>
      <c r="I603" t="s">
        <v>39</v>
      </c>
      <c r="J603" t="s">
        <v>64</v>
      </c>
      <c r="K603">
        <v>0</v>
      </c>
      <c r="L603" t="s">
        <v>43</v>
      </c>
      <c r="M603" t="s">
        <v>41</v>
      </c>
      <c r="N603" t="s">
        <v>43</v>
      </c>
      <c r="O603" t="s">
        <v>42</v>
      </c>
      <c r="P603" t="s">
        <v>42</v>
      </c>
      <c r="Q603" t="s">
        <v>43</v>
      </c>
      <c r="R603" t="s">
        <v>43</v>
      </c>
      <c r="S603" t="s">
        <v>41</v>
      </c>
      <c r="T603" t="s">
        <v>43</v>
      </c>
      <c r="U603" t="s">
        <v>56</v>
      </c>
      <c r="V603" t="b">
        <v>0</v>
      </c>
      <c r="W603" t="s">
        <v>73</v>
      </c>
      <c r="X603" t="s">
        <v>43</v>
      </c>
      <c r="Y603" t="s">
        <v>43</v>
      </c>
      <c r="Z603" t="s">
        <v>41</v>
      </c>
      <c r="AA603" t="s">
        <v>41</v>
      </c>
      <c r="AB603" t="s">
        <v>43</v>
      </c>
      <c r="AC603" t="s">
        <v>41</v>
      </c>
      <c r="AD603" t="s">
        <v>120</v>
      </c>
      <c r="AE603" t="s">
        <v>47</v>
      </c>
      <c r="AF603" t="s">
        <v>47</v>
      </c>
      <c r="AG603" t="s">
        <v>62</v>
      </c>
      <c r="AI603">
        <v>0</v>
      </c>
      <c r="AJ603" t="s">
        <v>70</v>
      </c>
      <c r="AK603" t="s">
        <v>49</v>
      </c>
    </row>
    <row r="604" spans="1:37" x14ac:dyDescent="0.3">
      <c r="A604">
        <v>603</v>
      </c>
      <c r="B604">
        <v>607</v>
      </c>
      <c r="C604" t="s">
        <v>37</v>
      </c>
      <c r="G604" t="s">
        <v>58</v>
      </c>
      <c r="H604">
        <v>12303</v>
      </c>
      <c r="I604" t="s">
        <v>39</v>
      </c>
      <c r="J604" t="s">
        <v>64</v>
      </c>
      <c r="K604">
        <v>1</v>
      </c>
      <c r="L604" t="s">
        <v>42</v>
      </c>
      <c r="M604" t="s">
        <v>43</v>
      </c>
      <c r="N604" t="s">
        <v>42</v>
      </c>
      <c r="O604" t="s">
        <v>42</v>
      </c>
      <c r="P604" t="s">
        <v>42</v>
      </c>
      <c r="Q604" t="s">
        <v>42</v>
      </c>
      <c r="R604" t="s">
        <v>43</v>
      </c>
      <c r="S604" t="s">
        <v>41</v>
      </c>
      <c r="T604" t="s">
        <v>42</v>
      </c>
      <c r="U604" t="s">
        <v>101</v>
      </c>
      <c r="V604" t="b">
        <v>0</v>
      </c>
      <c r="W604" t="s">
        <v>65</v>
      </c>
      <c r="X604" t="s">
        <v>41</v>
      </c>
      <c r="Y604" t="s">
        <v>43</v>
      </c>
      <c r="Z604" t="s">
        <v>42</v>
      </c>
      <c r="AA604" t="s">
        <v>41</v>
      </c>
      <c r="AB604" t="s">
        <v>41</v>
      </c>
      <c r="AC604" t="s">
        <v>42</v>
      </c>
      <c r="AD604" t="s">
        <v>46</v>
      </c>
      <c r="AE604" t="s">
        <v>47</v>
      </c>
      <c r="AF604" t="s">
        <v>54</v>
      </c>
      <c r="AG604" t="s">
        <v>62</v>
      </c>
      <c r="AI604">
        <v>0</v>
      </c>
      <c r="AJ604" t="s">
        <v>70</v>
      </c>
      <c r="AK604" t="s">
        <v>49</v>
      </c>
    </row>
    <row r="605" spans="1:37" x14ac:dyDescent="0.3">
      <c r="A605">
        <v>604</v>
      </c>
      <c r="B605">
        <v>608</v>
      </c>
      <c r="C605" t="s">
        <v>37</v>
      </c>
      <c r="G605" t="s">
        <v>50</v>
      </c>
      <c r="H605">
        <v>12307</v>
      </c>
      <c r="I605" t="s">
        <v>39</v>
      </c>
      <c r="J605" t="s">
        <v>64</v>
      </c>
      <c r="K605">
        <v>0</v>
      </c>
      <c r="L605" t="s">
        <v>41</v>
      </c>
      <c r="M605" t="s">
        <v>41</v>
      </c>
      <c r="N605" t="s">
        <v>42</v>
      </c>
      <c r="O605" t="s">
        <v>42</v>
      </c>
      <c r="P605" t="s">
        <v>41</v>
      </c>
      <c r="Q605" t="s">
        <v>42</v>
      </c>
      <c r="R605" t="s">
        <v>42</v>
      </c>
      <c r="S605" t="s">
        <v>41</v>
      </c>
      <c r="T605" t="s">
        <v>41</v>
      </c>
      <c r="U605" t="s">
        <v>52</v>
      </c>
      <c r="V605" t="b">
        <v>0</v>
      </c>
      <c r="W605" t="s">
        <v>43</v>
      </c>
      <c r="X605" t="s">
        <v>43</v>
      </c>
      <c r="Y605" t="s">
        <v>43</v>
      </c>
      <c r="Z605" t="s">
        <v>42</v>
      </c>
      <c r="AA605" t="s">
        <v>41</v>
      </c>
      <c r="AB605" t="s">
        <v>43</v>
      </c>
      <c r="AC605" t="s">
        <v>43</v>
      </c>
      <c r="AD605" t="s">
        <v>53</v>
      </c>
      <c r="AE605" t="s">
        <v>47</v>
      </c>
      <c r="AF605" t="s">
        <v>62</v>
      </c>
      <c r="AG605" t="s">
        <v>62</v>
      </c>
      <c r="AH605" t="s">
        <v>269</v>
      </c>
      <c r="AI605">
        <v>1</v>
      </c>
      <c r="AJ605" t="s">
        <v>108</v>
      </c>
      <c r="AK605" t="s">
        <v>49</v>
      </c>
    </row>
    <row r="606" spans="1:37" x14ac:dyDescent="0.3">
      <c r="A606">
        <v>605</v>
      </c>
      <c r="B606">
        <v>609</v>
      </c>
      <c r="C606" t="s">
        <v>37</v>
      </c>
      <c r="G606" t="s">
        <v>61</v>
      </c>
      <c r="H606">
        <v>12303</v>
      </c>
      <c r="I606" t="s">
        <v>39</v>
      </c>
      <c r="J606" t="s">
        <v>64</v>
      </c>
      <c r="K606">
        <v>0</v>
      </c>
      <c r="L606" t="s">
        <v>41</v>
      </c>
      <c r="M606" t="s">
        <v>42</v>
      </c>
      <c r="N606" t="s">
        <v>42</v>
      </c>
      <c r="O606" t="s">
        <v>42</v>
      </c>
      <c r="P606" t="s">
        <v>42</v>
      </c>
      <c r="Q606" t="s">
        <v>42</v>
      </c>
      <c r="R606" t="s">
        <v>42</v>
      </c>
      <c r="S606" t="s">
        <v>42</v>
      </c>
      <c r="T606" t="s">
        <v>42</v>
      </c>
      <c r="U606" t="s">
        <v>52</v>
      </c>
      <c r="V606" t="b">
        <v>0</v>
      </c>
      <c r="W606" t="s">
        <v>45</v>
      </c>
      <c r="X606" t="s">
        <v>41</v>
      </c>
      <c r="Y606" t="s">
        <v>41</v>
      </c>
      <c r="Z606" t="s">
        <v>43</v>
      </c>
      <c r="AA606" t="s">
        <v>41</v>
      </c>
      <c r="AB606" t="s">
        <v>43</v>
      </c>
      <c r="AC606" t="s">
        <v>42</v>
      </c>
      <c r="AD606" t="s">
        <v>46</v>
      </c>
      <c r="AE606" t="s">
        <v>47</v>
      </c>
      <c r="AF606" t="s">
        <v>47</v>
      </c>
      <c r="AG606" t="s">
        <v>47</v>
      </c>
      <c r="AI606">
        <v>0</v>
      </c>
      <c r="AJ606" t="s">
        <v>70</v>
      </c>
      <c r="AK606" t="s">
        <v>49</v>
      </c>
    </row>
    <row r="607" spans="1:37" x14ac:dyDescent="0.3">
      <c r="A607">
        <v>606</v>
      </c>
      <c r="B607">
        <v>610</v>
      </c>
      <c r="C607" t="s">
        <v>37</v>
      </c>
      <c r="G607" t="s">
        <v>58</v>
      </c>
      <c r="H607">
        <v>12307</v>
      </c>
      <c r="I607" t="s">
        <v>39</v>
      </c>
      <c r="J607" t="s">
        <v>40</v>
      </c>
      <c r="K607">
        <v>0</v>
      </c>
      <c r="L607" t="s">
        <v>43</v>
      </c>
      <c r="M607" t="s">
        <v>41</v>
      </c>
      <c r="N607" t="s">
        <v>42</v>
      </c>
      <c r="O607" t="s">
        <v>42</v>
      </c>
      <c r="P607" t="s">
        <v>43</v>
      </c>
      <c r="Q607" t="s">
        <v>42</v>
      </c>
      <c r="R607" t="s">
        <v>43</v>
      </c>
      <c r="S607" t="s">
        <v>42</v>
      </c>
      <c r="T607" t="s">
        <v>42</v>
      </c>
      <c r="U607" t="s">
        <v>56</v>
      </c>
      <c r="V607" t="b">
        <v>0</v>
      </c>
      <c r="W607" t="s">
        <v>43</v>
      </c>
      <c r="X607" t="s">
        <v>41</v>
      </c>
      <c r="Y607" t="s">
        <v>41</v>
      </c>
      <c r="Z607" t="s">
        <v>42</v>
      </c>
      <c r="AA607" t="s">
        <v>41</v>
      </c>
      <c r="AB607" t="s">
        <v>41</v>
      </c>
      <c r="AC607" t="s">
        <v>43</v>
      </c>
      <c r="AD607" t="s">
        <v>53</v>
      </c>
      <c r="AE607" t="s">
        <v>47</v>
      </c>
      <c r="AF607" t="s">
        <v>47</v>
      </c>
      <c r="AG607" t="s">
        <v>62</v>
      </c>
      <c r="AH607" t="s">
        <v>270</v>
      </c>
      <c r="AI607">
        <v>1</v>
      </c>
      <c r="AJ607" t="s">
        <v>108</v>
      </c>
      <c r="AK607" t="s">
        <v>49</v>
      </c>
    </row>
    <row r="608" spans="1:37" x14ac:dyDescent="0.3">
      <c r="A608">
        <v>607</v>
      </c>
      <c r="B608">
        <v>611</v>
      </c>
      <c r="C608" t="s">
        <v>37</v>
      </c>
      <c r="G608" t="s">
        <v>83</v>
      </c>
      <c r="H608">
        <v>12307</v>
      </c>
      <c r="I608" t="s">
        <v>39</v>
      </c>
      <c r="J608" t="s">
        <v>71</v>
      </c>
      <c r="K608">
        <v>0</v>
      </c>
      <c r="L608" t="s">
        <v>41</v>
      </c>
      <c r="M608" t="s">
        <v>43</v>
      </c>
      <c r="N608" t="s">
        <v>42</v>
      </c>
      <c r="O608" t="s">
        <v>42</v>
      </c>
      <c r="P608" t="s">
        <v>43</v>
      </c>
      <c r="Q608" t="s">
        <v>42</v>
      </c>
      <c r="R608" t="s">
        <v>43</v>
      </c>
      <c r="S608" t="s">
        <v>41</v>
      </c>
      <c r="T608" t="s">
        <v>43</v>
      </c>
      <c r="U608" t="s">
        <v>52</v>
      </c>
      <c r="V608" t="b">
        <v>0</v>
      </c>
      <c r="W608" t="s">
        <v>43</v>
      </c>
      <c r="X608" t="s">
        <v>43</v>
      </c>
      <c r="Y608" t="s">
        <v>43</v>
      </c>
      <c r="Z608" t="s">
        <v>43</v>
      </c>
      <c r="AA608" t="s">
        <v>43</v>
      </c>
      <c r="AB608" t="s">
        <v>41</v>
      </c>
      <c r="AC608" t="s">
        <v>43</v>
      </c>
      <c r="AD608" t="s">
        <v>77</v>
      </c>
      <c r="AE608" t="s">
        <v>47</v>
      </c>
      <c r="AF608" t="s">
        <v>62</v>
      </c>
      <c r="AG608" t="s">
        <v>62</v>
      </c>
      <c r="AH608" t="s">
        <v>97</v>
      </c>
      <c r="AI608">
        <v>1</v>
      </c>
      <c r="AJ608" t="s">
        <v>108</v>
      </c>
      <c r="AK608" t="s">
        <v>49</v>
      </c>
    </row>
    <row r="609" spans="1:37" x14ac:dyDescent="0.3">
      <c r="A609">
        <v>608</v>
      </c>
      <c r="B609">
        <v>612</v>
      </c>
      <c r="C609" t="s">
        <v>37</v>
      </c>
      <c r="G609" t="s">
        <v>50</v>
      </c>
      <c r="H609">
        <v>12308</v>
      </c>
      <c r="I609" t="s">
        <v>51</v>
      </c>
      <c r="J609" t="s">
        <v>40</v>
      </c>
      <c r="K609">
        <v>1</v>
      </c>
      <c r="L609" t="s">
        <v>41</v>
      </c>
      <c r="M609" t="s">
        <v>42</v>
      </c>
      <c r="N609" t="s">
        <v>42</v>
      </c>
      <c r="O609" t="s">
        <v>43</v>
      </c>
      <c r="P609" t="s">
        <v>43</v>
      </c>
      <c r="Q609" t="s">
        <v>43</v>
      </c>
      <c r="R609" t="s">
        <v>42</v>
      </c>
      <c r="S609" t="s">
        <v>42</v>
      </c>
      <c r="T609" t="s">
        <v>42</v>
      </c>
      <c r="U609" t="s">
        <v>56</v>
      </c>
      <c r="V609" t="b">
        <v>1</v>
      </c>
      <c r="W609" t="s">
        <v>45</v>
      </c>
      <c r="X609" t="s">
        <v>41</v>
      </c>
      <c r="Y609" t="s">
        <v>42</v>
      </c>
      <c r="Z609" t="s">
        <v>43</v>
      </c>
      <c r="AA609" t="s">
        <v>41</v>
      </c>
      <c r="AB609" t="s">
        <v>43</v>
      </c>
      <c r="AC609" t="s">
        <v>43</v>
      </c>
      <c r="AD609" t="s">
        <v>46</v>
      </c>
      <c r="AE609" t="s">
        <v>62</v>
      </c>
      <c r="AF609" t="s">
        <v>62</v>
      </c>
      <c r="AG609" t="s">
        <v>62</v>
      </c>
      <c r="AI609">
        <v>0</v>
      </c>
      <c r="AJ609" t="s">
        <v>55</v>
      </c>
      <c r="AK609" t="s">
        <v>49</v>
      </c>
    </row>
    <row r="610" spans="1:37" x14ac:dyDescent="0.3">
      <c r="A610">
        <v>609</v>
      </c>
      <c r="B610">
        <v>613</v>
      </c>
      <c r="C610" t="s">
        <v>37</v>
      </c>
      <c r="G610" t="s">
        <v>61</v>
      </c>
      <c r="H610">
        <v>12307</v>
      </c>
      <c r="I610" t="s">
        <v>39</v>
      </c>
      <c r="J610" t="s">
        <v>144</v>
      </c>
      <c r="K610">
        <v>0</v>
      </c>
      <c r="L610" t="s">
        <v>43</v>
      </c>
      <c r="M610" t="s">
        <v>41</v>
      </c>
      <c r="N610" t="s">
        <v>42</v>
      </c>
      <c r="O610" t="s">
        <v>42</v>
      </c>
      <c r="P610" t="s">
        <v>43</v>
      </c>
      <c r="Q610" t="s">
        <v>42</v>
      </c>
      <c r="R610" t="s">
        <v>43</v>
      </c>
      <c r="S610" t="s">
        <v>41</v>
      </c>
      <c r="T610" t="s">
        <v>43</v>
      </c>
      <c r="U610" t="s">
        <v>52</v>
      </c>
      <c r="V610" t="b">
        <v>0</v>
      </c>
      <c r="W610" t="s">
        <v>43</v>
      </c>
      <c r="X610" t="s">
        <v>41</v>
      </c>
      <c r="Y610" t="s">
        <v>42</v>
      </c>
      <c r="Z610" t="s">
        <v>42</v>
      </c>
      <c r="AA610" t="s">
        <v>41</v>
      </c>
      <c r="AB610" t="s">
        <v>43</v>
      </c>
      <c r="AC610" t="s">
        <v>42</v>
      </c>
      <c r="AD610" t="s">
        <v>53</v>
      </c>
      <c r="AE610" t="s">
        <v>62</v>
      </c>
      <c r="AF610" t="s">
        <v>62</v>
      </c>
      <c r="AG610" t="s">
        <v>62</v>
      </c>
      <c r="AI610">
        <v>0</v>
      </c>
      <c r="AJ610" t="s">
        <v>108</v>
      </c>
      <c r="AK610" t="s">
        <v>49</v>
      </c>
    </row>
    <row r="611" spans="1:37" x14ac:dyDescent="0.3">
      <c r="A611">
        <v>610</v>
      </c>
      <c r="B611">
        <v>614</v>
      </c>
      <c r="C611" t="s">
        <v>37</v>
      </c>
      <c r="G611" t="s">
        <v>61</v>
      </c>
      <c r="H611">
        <v>12307</v>
      </c>
      <c r="I611" t="s">
        <v>39</v>
      </c>
      <c r="J611" t="s">
        <v>64</v>
      </c>
      <c r="K611">
        <v>0</v>
      </c>
      <c r="L611" t="s">
        <v>43</v>
      </c>
      <c r="M611" t="s">
        <v>43</v>
      </c>
      <c r="N611" t="s">
        <v>42</v>
      </c>
      <c r="O611" t="s">
        <v>42</v>
      </c>
      <c r="P611" t="s">
        <v>43</v>
      </c>
      <c r="Q611" t="s">
        <v>42</v>
      </c>
      <c r="R611" t="s">
        <v>43</v>
      </c>
      <c r="S611" t="s">
        <v>43</v>
      </c>
      <c r="T611" t="s">
        <v>43</v>
      </c>
      <c r="U611" t="s">
        <v>56</v>
      </c>
      <c r="V611" t="b">
        <v>0</v>
      </c>
      <c r="W611" t="s">
        <v>41</v>
      </c>
      <c r="X611" t="s">
        <v>43</v>
      </c>
      <c r="Y611" t="s">
        <v>42</v>
      </c>
      <c r="Z611" t="s">
        <v>42</v>
      </c>
      <c r="AA611" t="s">
        <v>43</v>
      </c>
      <c r="AB611" t="s">
        <v>42</v>
      </c>
      <c r="AC611" t="s">
        <v>42</v>
      </c>
      <c r="AD611" t="s">
        <v>53</v>
      </c>
      <c r="AE611" t="s">
        <v>62</v>
      </c>
      <c r="AF611" t="s">
        <v>62</v>
      </c>
      <c r="AG611" t="s">
        <v>62</v>
      </c>
      <c r="AH611" t="s">
        <v>271</v>
      </c>
      <c r="AI611">
        <v>1</v>
      </c>
      <c r="AJ611" t="s">
        <v>108</v>
      </c>
      <c r="AK611" t="s">
        <v>49</v>
      </c>
    </row>
    <row r="612" spans="1:37" x14ac:dyDescent="0.3">
      <c r="A612">
        <v>611</v>
      </c>
      <c r="B612">
        <v>615</v>
      </c>
      <c r="C612" t="s">
        <v>37</v>
      </c>
      <c r="G612" t="s">
        <v>61</v>
      </c>
      <c r="H612">
        <v>12306</v>
      </c>
      <c r="I612" t="s">
        <v>39</v>
      </c>
      <c r="J612" t="s">
        <v>71</v>
      </c>
      <c r="K612">
        <v>0</v>
      </c>
      <c r="L612" t="s">
        <v>41</v>
      </c>
      <c r="M612" t="s">
        <v>43</v>
      </c>
      <c r="N612" t="s">
        <v>43</v>
      </c>
      <c r="O612" t="s">
        <v>42</v>
      </c>
      <c r="P612" t="s">
        <v>43</v>
      </c>
      <c r="Q612" t="s">
        <v>42</v>
      </c>
      <c r="R612" t="s">
        <v>43</v>
      </c>
      <c r="S612" t="s">
        <v>43</v>
      </c>
      <c r="T612" t="s">
        <v>43</v>
      </c>
      <c r="U612" t="s">
        <v>52</v>
      </c>
      <c r="V612" t="b">
        <v>0</v>
      </c>
      <c r="W612" t="s">
        <v>43</v>
      </c>
      <c r="X612" t="s">
        <v>41</v>
      </c>
      <c r="Y612" t="s">
        <v>42</v>
      </c>
      <c r="Z612" t="s">
        <v>43</v>
      </c>
      <c r="AA612" t="s">
        <v>41</v>
      </c>
      <c r="AB612" t="s">
        <v>43</v>
      </c>
      <c r="AC612" t="s">
        <v>43</v>
      </c>
      <c r="AD612" t="s">
        <v>53</v>
      </c>
      <c r="AE612" t="s">
        <v>62</v>
      </c>
      <c r="AF612" t="s">
        <v>47</v>
      </c>
      <c r="AG612" t="s">
        <v>62</v>
      </c>
      <c r="AI612">
        <v>0</v>
      </c>
      <c r="AJ612" t="s">
        <v>82</v>
      </c>
      <c r="AK612" t="s">
        <v>49</v>
      </c>
    </row>
    <row r="613" spans="1:37" x14ac:dyDescent="0.3">
      <c r="A613">
        <v>612</v>
      </c>
      <c r="B613">
        <v>616</v>
      </c>
      <c r="C613" t="s">
        <v>37</v>
      </c>
      <c r="G613" t="s">
        <v>83</v>
      </c>
      <c r="H613">
        <v>12307</v>
      </c>
      <c r="I613" t="s">
        <v>39</v>
      </c>
      <c r="J613" t="s">
        <v>64</v>
      </c>
      <c r="K613">
        <v>0</v>
      </c>
      <c r="L613" t="s">
        <v>43</v>
      </c>
      <c r="M613" t="s">
        <v>43</v>
      </c>
      <c r="N613" t="s">
        <v>42</v>
      </c>
      <c r="O613" t="s">
        <v>42</v>
      </c>
      <c r="P613" t="s">
        <v>43</v>
      </c>
      <c r="Q613" t="s">
        <v>42</v>
      </c>
      <c r="R613" t="s">
        <v>43</v>
      </c>
      <c r="S613" t="s">
        <v>43</v>
      </c>
      <c r="T613" t="s">
        <v>43</v>
      </c>
      <c r="U613" t="s">
        <v>56</v>
      </c>
      <c r="V613" t="b">
        <v>0</v>
      </c>
      <c r="W613" t="s">
        <v>43</v>
      </c>
      <c r="X613" t="s">
        <v>41</v>
      </c>
      <c r="Y613" t="s">
        <v>41</v>
      </c>
      <c r="Z613" t="s">
        <v>42</v>
      </c>
      <c r="AA613" t="s">
        <v>41</v>
      </c>
      <c r="AB613" t="s">
        <v>41</v>
      </c>
      <c r="AC613" t="s">
        <v>42</v>
      </c>
      <c r="AD613" t="s">
        <v>53</v>
      </c>
      <c r="AE613" t="s">
        <v>47</v>
      </c>
      <c r="AF613" t="s">
        <v>47</v>
      </c>
      <c r="AG613" t="s">
        <v>62</v>
      </c>
      <c r="AI613">
        <v>0</v>
      </c>
      <c r="AJ613" t="s">
        <v>108</v>
      </c>
      <c r="AK613" t="s">
        <v>49</v>
      </c>
    </row>
    <row r="614" spans="1:37" x14ac:dyDescent="0.3">
      <c r="A614">
        <v>613</v>
      </c>
      <c r="B614">
        <v>617</v>
      </c>
      <c r="C614" t="s">
        <v>37</v>
      </c>
      <c r="G614" t="s">
        <v>38</v>
      </c>
      <c r="H614">
        <v>12303</v>
      </c>
      <c r="I614" t="s">
        <v>39</v>
      </c>
      <c r="J614" t="s">
        <v>40</v>
      </c>
      <c r="K614">
        <v>0</v>
      </c>
      <c r="L614" t="s">
        <v>41</v>
      </c>
      <c r="M614" t="s">
        <v>43</v>
      </c>
      <c r="N614" t="s">
        <v>43</v>
      </c>
      <c r="O614" t="s">
        <v>43</v>
      </c>
      <c r="P614" t="s">
        <v>42</v>
      </c>
      <c r="Q614" t="s">
        <v>42</v>
      </c>
      <c r="R614" t="s">
        <v>41</v>
      </c>
      <c r="S614" t="s">
        <v>43</v>
      </c>
      <c r="T614" t="s">
        <v>43</v>
      </c>
      <c r="U614" t="s">
        <v>56</v>
      </c>
      <c r="V614" t="b">
        <v>0</v>
      </c>
      <c r="W614" t="s">
        <v>65</v>
      </c>
      <c r="X614" t="s">
        <v>41</v>
      </c>
      <c r="Y614" t="s">
        <v>42</v>
      </c>
      <c r="Z614" t="s">
        <v>43</v>
      </c>
      <c r="AA614" t="s">
        <v>41</v>
      </c>
      <c r="AB614" t="s">
        <v>43</v>
      </c>
      <c r="AC614" t="s">
        <v>43</v>
      </c>
      <c r="AD614" t="s">
        <v>46</v>
      </c>
      <c r="AE614" t="s">
        <v>47</v>
      </c>
      <c r="AF614" t="s">
        <v>47</v>
      </c>
      <c r="AG614" t="s">
        <v>47</v>
      </c>
      <c r="AI614">
        <v>0</v>
      </c>
      <c r="AJ614" t="s">
        <v>70</v>
      </c>
      <c r="AK614" t="s">
        <v>49</v>
      </c>
    </row>
    <row r="615" spans="1:37" x14ac:dyDescent="0.3">
      <c r="A615">
        <v>614</v>
      </c>
      <c r="B615">
        <v>618</v>
      </c>
      <c r="C615" t="s">
        <v>37</v>
      </c>
      <c r="G615" t="s">
        <v>58</v>
      </c>
      <c r="H615">
        <v>12307</v>
      </c>
      <c r="I615" t="s">
        <v>39</v>
      </c>
      <c r="J615" t="s">
        <v>40</v>
      </c>
      <c r="K615">
        <v>0</v>
      </c>
      <c r="L615" t="s">
        <v>43</v>
      </c>
      <c r="M615" t="s">
        <v>43</v>
      </c>
      <c r="N615" t="s">
        <v>42</v>
      </c>
      <c r="O615" t="s">
        <v>42</v>
      </c>
      <c r="P615" t="s">
        <v>42</v>
      </c>
      <c r="Q615" t="s">
        <v>42</v>
      </c>
      <c r="R615" t="s">
        <v>43</v>
      </c>
      <c r="S615" t="s">
        <v>43</v>
      </c>
      <c r="T615" t="s">
        <v>43</v>
      </c>
      <c r="U615" t="s">
        <v>56</v>
      </c>
      <c r="V615" t="b">
        <v>0</v>
      </c>
      <c r="W615" t="s">
        <v>43</v>
      </c>
      <c r="X615" t="s">
        <v>41</v>
      </c>
      <c r="Y615" t="s">
        <v>41</v>
      </c>
      <c r="Z615" t="s">
        <v>41</v>
      </c>
      <c r="AA615" t="s">
        <v>43</v>
      </c>
      <c r="AB615" t="s">
        <v>41</v>
      </c>
      <c r="AC615" t="s">
        <v>41</v>
      </c>
      <c r="AD615" t="s">
        <v>53</v>
      </c>
      <c r="AE615" t="s">
        <v>47</v>
      </c>
      <c r="AF615" t="s">
        <v>47</v>
      </c>
      <c r="AG615" t="s">
        <v>62</v>
      </c>
      <c r="AI615">
        <v>0</v>
      </c>
      <c r="AJ615" t="s">
        <v>108</v>
      </c>
      <c r="AK615" t="s">
        <v>57</v>
      </c>
    </row>
    <row r="616" spans="1:37" x14ac:dyDescent="0.3">
      <c r="A616">
        <v>615</v>
      </c>
      <c r="B616">
        <v>619</v>
      </c>
      <c r="C616" t="s">
        <v>37</v>
      </c>
      <c r="G616" t="s">
        <v>61</v>
      </c>
      <c r="H616">
        <v>12304</v>
      </c>
      <c r="I616" t="s">
        <v>39</v>
      </c>
      <c r="J616" t="s">
        <v>144</v>
      </c>
      <c r="K616">
        <v>0</v>
      </c>
      <c r="L616" t="s">
        <v>41</v>
      </c>
      <c r="M616" t="s">
        <v>43</v>
      </c>
      <c r="N616" t="s">
        <v>43</v>
      </c>
      <c r="O616" t="s">
        <v>43</v>
      </c>
      <c r="P616" t="s">
        <v>43</v>
      </c>
      <c r="Q616" t="s">
        <v>42</v>
      </c>
      <c r="R616" t="s">
        <v>43</v>
      </c>
      <c r="S616" t="s">
        <v>41</v>
      </c>
      <c r="T616" t="s">
        <v>43</v>
      </c>
      <c r="U616" t="s">
        <v>52</v>
      </c>
      <c r="V616" t="b">
        <v>0</v>
      </c>
      <c r="W616" t="s">
        <v>43</v>
      </c>
      <c r="X616" t="s">
        <v>41</v>
      </c>
      <c r="Y616" t="s">
        <v>41</v>
      </c>
      <c r="Z616" t="s">
        <v>41</v>
      </c>
      <c r="AA616" t="s">
        <v>41</v>
      </c>
      <c r="AB616" t="s">
        <v>43</v>
      </c>
      <c r="AC616" t="s">
        <v>43</v>
      </c>
      <c r="AD616" t="s">
        <v>53</v>
      </c>
      <c r="AE616" t="s">
        <v>47</v>
      </c>
      <c r="AF616" t="s">
        <v>47</v>
      </c>
      <c r="AG616" t="s">
        <v>47</v>
      </c>
      <c r="AI616">
        <v>0</v>
      </c>
      <c r="AJ616" t="s">
        <v>76</v>
      </c>
      <c r="AK616" t="s">
        <v>57</v>
      </c>
    </row>
    <row r="617" spans="1:37" x14ac:dyDescent="0.3">
      <c r="A617">
        <v>616</v>
      </c>
      <c r="B617">
        <v>620</v>
      </c>
      <c r="C617" t="s">
        <v>37</v>
      </c>
      <c r="G617" t="s">
        <v>83</v>
      </c>
      <c r="H617">
        <v>12303</v>
      </c>
      <c r="I617" t="s">
        <v>39</v>
      </c>
      <c r="J617" t="s">
        <v>40</v>
      </c>
      <c r="K617">
        <v>0</v>
      </c>
      <c r="L617" t="s">
        <v>41</v>
      </c>
      <c r="M617" t="s">
        <v>42</v>
      </c>
      <c r="N617" t="s">
        <v>42</v>
      </c>
      <c r="O617" t="s">
        <v>42</v>
      </c>
      <c r="P617" t="s">
        <v>43</v>
      </c>
      <c r="Q617" t="s">
        <v>42</v>
      </c>
      <c r="R617" t="s">
        <v>43</v>
      </c>
      <c r="S617" t="s">
        <v>43</v>
      </c>
      <c r="T617" t="s">
        <v>42</v>
      </c>
      <c r="U617" t="s">
        <v>56</v>
      </c>
      <c r="V617" t="b">
        <v>0</v>
      </c>
      <c r="W617" t="s">
        <v>43</v>
      </c>
      <c r="X617" t="s">
        <v>41</v>
      </c>
      <c r="Y617" t="s">
        <v>43</v>
      </c>
      <c r="Z617" t="s">
        <v>41</v>
      </c>
      <c r="AA617" t="s">
        <v>41</v>
      </c>
      <c r="AB617" t="s">
        <v>43</v>
      </c>
      <c r="AC617" t="s">
        <v>41</v>
      </c>
      <c r="AD617" t="s">
        <v>53</v>
      </c>
      <c r="AE617" t="s">
        <v>62</v>
      </c>
      <c r="AF617" t="s">
        <v>47</v>
      </c>
      <c r="AG617" t="s">
        <v>47</v>
      </c>
      <c r="AI617">
        <v>0</v>
      </c>
      <c r="AJ617" t="s">
        <v>70</v>
      </c>
      <c r="AK617" t="s">
        <v>57</v>
      </c>
    </row>
    <row r="618" spans="1:37" x14ac:dyDescent="0.3">
      <c r="A618">
        <v>617</v>
      </c>
      <c r="B618">
        <v>621</v>
      </c>
      <c r="C618" t="s">
        <v>37</v>
      </c>
      <c r="G618" t="s">
        <v>138</v>
      </c>
      <c r="H618">
        <v>12309</v>
      </c>
      <c r="I618" t="s">
        <v>272</v>
      </c>
      <c r="J618" t="s">
        <v>40</v>
      </c>
      <c r="K618">
        <v>0</v>
      </c>
      <c r="L618" t="s">
        <v>43</v>
      </c>
      <c r="M618" t="s">
        <v>43</v>
      </c>
      <c r="N618" t="s">
        <v>42</v>
      </c>
      <c r="O618" t="s">
        <v>42</v>
      </c>
      <c r="P618" t="s">
        <v>43</v>
      </c>
      <c r="Q618" t="s">
        <v>42</v>
      </c>
      <c r="R618" t="s">
        <v>42</v>
      </c>
      <c r="S618" t="s">
        <v>42</v>
      </c>
      <c r="T618" t="s">
        <v>43</v>
      </c>
      <c r="U618" t="s">
        <v>52</v>
      </c>
      <c r="V618" t="b">
        <v>1</v>
      </c>
      <c r="W618" t="s">
        <v>65</v>
      </c>
      <c r="X618" t="s">
        <v>41</v>
      </c>
      <c r="Y618" t="s">
        <v>43</v>
      </c>
      <c r="Z618" t="s">
        <v>43</v>
      </c>
      <c r="AA618" t="s">
        <v>41</v>
      </c>
      <c r="AB618" t="s">
        <v>43</v>
      </c>
      <c r="AC618" t="s">
        <v>43</v>
      </c>
      <c r="AD618" t="s">
        <v>77</v>
      </c>
      <c r="AE618" t="s">
        <v>62</v>
      </c>
      <c r="AF618" t="s">
        <v>62</v>
      </c>
      <c r="AG618" t="s">
        <v>62</v>
      </c>
      <c r="AI618">
        <v>0</v>
      </c>
      <c r="AJ618" t="s">
        <v>60</v>
      </c>
      <c r="AK618" t="s">
        <v>57</v>
      </c>
    </row>
    <row r="619" spans="1:37" x14ac:dyDescent="0.3">
      <c r="A619">
        <v>618</v>
      </c>
      <c r="B619">
        <v>622</v>
      </c>
      <c r="C619" t="s">
        <v>37</v>
      </c>
      <c r="G619" t="s">
        <v>50</v>
      </c>
      <c r="H619">
        <v>12307</v>
      </c>
      <c r="I619" t="s">
        <v>39</v>
      </c>
      <c r="J619" t="s">
        <v>40</v>
      </c>
      <c r="K619">
        <v>0</v>
      </c>
      <c r="L619" t="s">
        <v>43</v>
      </c>
      <c r="M619" t="s">
        <v>42</v>
      </c>
      <c r="N619" t="s">
        <v>42</v>
      </c>
      <c r="O619" t="s">
        <v>42</v>
      </c>
      <c r="P619" t="s">
        <v>43</v>
      </c>
      <c r="Q619" t="s">
        <v>42</v>
      </c>
      <c r="R619" t="s">
        <v>42</v>
      </c>
      <c r="S619" t="s">
        <v>41</v>
      </c>
      <c r="T619" t="s">
        <v>43</v>
      </c>
      <c r="U619" t="s">
        <v>56</v>
      </c>
      <c r="V619" t="b">
        <v>0</v>
      </c>
      <c r="W619" t="s">
        <v>43</v>
      </c>
      <c r="X619" t="s">
        <v>41</v>
      </c>
      <c r="Y619" t="s">
        <v>41</v>
      </c>
      <c r="Z619" t="s">
        <v>43</v>
      </c>
      <c r="AA619" t="s">
        <v>41</v>
      </c>
      <c r="AB619" t="s">
        <v>41</v>
      </c>
      <c r="AC619" t="s">
        <v>43</v>
      </c>
      <c r="AD619" t="s">
        <v>53</v>
      </c>
      <c r="AE619" t="s">
        <v>54</v>
      </c>
      <c r="AF619" t="s">
        <v>54</v>
      </c>
      <c r="AG619" t="s">
        <v>62</v>
      </c>
      <c r="AH619" t="s">
        <v>273</v>
      </c>
      <c r="AI619">
        <v>1</v>
      </c>
      <c r="AJ619" t="s">
        <v>108</v>
      </c>
      <c r="AK619" t="s">
        <v>57</v>
      </c>
    </row>
    <row r="620" spans="1:37" x14ac:dyDescent="0.3">
      <c r="A620">
        <v>619</v>
      </c>
      <c r="B620">
        <v>623</v>
      </c>
      <c r="C620" t="s">
        <v>37</v>
      </c>
      <c r="G620" t="s">
        <v>83</v>
      </c>
      <c r="H620">
        <v>12307</v>
      </c>
      <c r="I620" t="s">
        <v>39</v>
      </c>
      <c r="J620" t="s">
        <v>40</v>
      </c>
      <c r="K620">
        <v>0</v>
      </c>
      <c r="L620" t="s">
        <v>41</v>
      </c>
      <c r="M620" t="s">
        <v>41</v>
      </c>
      <c r="N620" t="s">
        <v>42</v>
      </c>
      <c r="O620" t="s">
        <v>42</v>
      </c>
      <c r="P620" t="s">
        <v>42</v>
      </c>
      <c r="Q620" t="s">
        <v>42</v>
      </c>
      <c r="R620" t="s">
        <v>43</v>
      </c>
      <c r="S620" t="s">
        <v>42</v>
      </c>
      <c r="T620" t="s">
        <v>43</v>
      </c>
      <c r="U620" t="s">
        <v>56</v>
      </c>
      <c r="V620" t="b">
        <v>0</v>
      </c>
      <c r="W620" t="s">
        <v>41</v>
      </c>
      <c r="X620" t="s">
        <v>43</v>
      </c>
      <c r="Y620" t="s">
        <v>41</v>
      </c>
      <c r="Z620" t="s">
        <v>43</v>
      </c>
      <c r="AA620" t="s">
        <v>43</v>
      </c>
      <c r="AB620" t="s">
        <v>43</v>
      </c>
      <c r="AC620" t="s">
        <v>41</v>
      </c>
      <c r="AD620" t="s">
        <v>53</v>
      </c>
      <c r="AE620" t="s">
        <v>47</v>
      </c>
      <c r="AF620" t="s">
        <v>47</v>
      </c>
      <c r="AG620" t="s">
        <v>79</v>
      </c>
      <c r="AI620">
        <v>0</v>
      </c>
      <c r="AJ620" t="s">
        <v>108</v>
      </c>
      <c r="AK620" t="s">
        <v>57</v>
      </c>
    </row>
    <row r="621" spans="1:37" x14ac:dyDescent="0.3">
      <c r="A621">
        <v>620</v>
      </c>
      <c r="B621">
        <v>624</v>
      </c>
      <c r="C621" t="s">
        <v>37</v>
      </c>
      <c r="G621" t="s">
        <v>83</v>
      </c>
      <c r="H621">
        <v>12302</v>
      </c>
      <c r="I621" t="s">
        <v>39</v>
      </c>
      <c r="J621" t="s">
        <v>40</v>
      </c>
      <c r="K621">
        <v>0</v>
      </c>
      <c r="L621" t="s">
        <v>41</v>
      </c>
      <c r="M621" t="s">
        <v>41</v>
      </c>
      <c r="N621" t="s">
        <v>42</v>
      </c>
      <c r="O621" t="s">
        <v>42</v>
      </c>
      <c r="P621" t="s">
        <v>42</v>
      </c>
      <c r="Q621" t="s">
        <v>42</v>
      </c>
      <c r="R621" t="s">
        <v>42</v>
      </c>
      <c r="S621" t="s">
        <v>42</v>
      </c>
      <c r="T621" t="s">
        <v>42</v>
      </c>
      <c r="U621" t="s">
        <v>56</v>
      </c>
      <c r="V621" t="b">
        <v>0</v>
      </c>
      <c r="W621" t="s">
        <v>65</v>
      </c>
      <c r="X621" t="s">
        <v>41</v>
      </c>
      <c r="Y621" t="s">
        <v>41</v>
      </c>
      <c r="Z621" t="s">
        <v>41</v>
      </c>
      <c r="AA621" t="s">
        <v>41</v>
      </c>
      <c r="AB621" t="s">
        <v>41</v>
      </c>
      <c r="AC621" t="s">
        <v>41</v>
      </c>
      <c r="AD621" t="s">
        <v>46</v>
      </c>
      <c r="AE621" t="s">
        <v>47</v>
      </c>
      <c r="AF621" t="s">
        <v>47</v>
      </c>
      <c r="AG621" t="s">
        <v>47</v>
      </c>
      <c r="AI621">
        <v>0</v>
      </c>
      <c r="AJ621" t="s">
        <v>63</v>
      </c>
      <c r="AK621" t="s">
        <v>49</v>
      </c>
    </row>
    <row r="622" spans="1:37" x14ac:dyDescent="0.3">
      <c r="A622">
        <v>621</v>
      </c>
      <c r="B622">
        <v>625</v>
      </c>
      <c r="C622" t="s">
        <v>37</v>
      </c>
      <c r="G622" t="s">
        <v>67</v>
      </c>
      <c r="H622">
        <v>12305</v>
      </c>
      <c r="I622" t="s">
        <v>39</v>
      </c>
      <c r="J622" t="s">
        <v>40</v>
      </c>
      <c r="K622">
        <v>1</v>
      </c>
      <c r="L622" t="s">
        <v>41</v>
      </c>
      <c r="M622" t="s">
        <v>41</v>
      </c>
      <c r="N622" t="s">
        <v>42</v>
      </c>
      <c r="O622" t="s">
        <v>43</v>
      </c>
      <c r="P622" t="s">
        <v>43</v>
      </c>
      <c r="Q622" t="s">
        <v>43</v>
      </c>
      <c r="R622" t="s">
        <v>43</v>
      </c>
      <c r="S622" t="s">
        <v>43</v>
      </c>
      <c r="T622" t="s">
        <v>43</v>
      </c>
      <c r="U622" t="s">
        <v>52</v>
      </c>
      <c r="V622" t="b">
        <v>1</v>
      </c>
      <c r="W622" t="s">
        <v>45</v>
      </c>
      <c r="X622" t="s">
        <v>41</v>
      </c>
      <c r="Y622" t="s">
        <v>41</v>
      </c>
      <c r="Z622" t="s">
        <v>42</v>
      </c>
      <c r="AA622" t="s">
        <v>41</v>
      </c>
      <c r="AB622" t="s">
        <v>43</v>
      </c>
      <c r="AC622" t="s">
        <v>42</v>
      </c>
      <c r="AD622" t="s">
        <v>46</v>
      </c>
      <c r="AE622" t="s">
        <v>47</v>
      </c>
      <c r="AF622" t="s">
        <v>47</v>
      </c>
      <c r="AG622" t="s">
        <v>47</v>
      </c>
      <c r="AI622">
        <v>0</v>
      </c>
      <c r="AJ622" t="s">
        <v>48</v>
      </c>
      <c r="AK622" t="s">
        <v>49</v>
      </c>
    </row>
    <row r="623" spans="1:37" x14ac:dyDescent="0.3">
      <c r="A623">
        <v>622</v>
      </c>
      <c r="B623">
        <v>626</v>
      </c>
      <c r="C623" t="s">
        <v>37</v>
      </c>
      <c r="G623" t="s">
        <v>83</v>
      </c>
      <c r="H623">
        <v>12307</v>
      </c>
      <c r="I623" t="s">
        <v>39</v>
      </c>
      <c r="J623" t="s">
        <v>64</v>
      </c>
      <c r="K623">
        <v>0</v>
      </c>
      <c r="L623" t="s">
        <v>41</v>
      </c>
      <c r="M623" t="s">
        <v>43</v>
      </c>
      <c r="N623" t="s">
        <v>42</v>
      </c>
      <c r="O623" t="s">
        <v>43</v>
      </c>
      <c r="P623" t="s">
        <v>43</v>
      </c>
      <c r="Q623" t="s">
        <v>41</v>
      </c>
      <c r="R623" t="s">
        <v>42</v>
      </c>
      <c r="S623" t="s">
        <v>41</v>
      </c>
      <c r="T623" t="s">
        <v>43</v>
      </c>
      <c r="U623" t="s">
        <v>44</v>
      </c>
      <c r="V623" t="b">
        <v>0</v>
      </c>
      <c r="W623" t="s">
        <v>73</v>
      </c>
      <c r="X623" t="s">
        <v>43</v>
      </c>
      <c r="Y623" t="s">
        <v>43</v>
      </c>
      <c r="Z623" t="s">
        <v>42</v>
      </c>
      <c r="AA623" t="s">
        <v>41</v>
      </c>
      <c r="AB623" t="s">
        <v>42</v>
      </c>
      <c r="AC623" t="s">
        <v>42</v>
      </c>
      <c r="AD623" t="s">
        <v>46</v>
      </c>
      <c r="AE623" t="s">
        <v>47</v>
      </c>
      <c r="AF623" t="s">
        <v>62</v>
      </c>
      <c r="AG623" t="s">
        <v>47</v>
      </c>
      <c r="AH623" t="s">
        <v>274</v>
      </c>
      <c r="AI623">
        <v>1</v>
      </c>
      <c r="AJ623" t="s">
        <v>108</v>
      </c>
      <c r="AK623" t="s">
        <v>49</v>
      </c>
    </row>
    <row r="624" spans="1:37" x14ac:dyDescent="0.3">
      <c r="A624">
        <v>623</v>
      </c>
      <c r="B624">
        <v>627</v>
      </c>
      <c r="C624" t="s">
        <v>37</v>
      </c>
      <c r="G624" t="s">
        <v>58</v>
      </c>
      <c r="H624">
        <v>12307</v>
      </c>
      <c r="I624" t="s">
        <v>39</v>
      </c>
      <c r="J624" t="s">
        <v>40</v>
      </c>
      <c r="K624">
        <v>1</v>
      </c>
      <c r="L624" t="s">
        <v>41</v>
      </c>
      <c r="M624" t="s">
        <v>41</v>
      </c>
      <c r="N624" t="s">
        <v>41</v>
      </c>
      <c r="O624" t="s">
        <v>43</v>
      </c>
      <c r="P624" t="s">
        <v>43</v>
      </c>
      <c r="Q624" t="s">
        <v>42</v>
      </c>
      <c r="R624" t="s">
        <v>41</v>
      </c>
      <c r="S624" t="s">
        <v>41</v>
      </c>
      <c r="T624" t="s">
        <v>41</v>
      </c>
      <c r="U624" t="s">
        <v>56</v>
      </c>
      <c r="V624" t="b">
        <v>0</v>
      </c>
      <c r="W624" t="s">
        <v>45</v>
      </c>
      <c r="X624" t="s">
        <v>41</v>
      </c>
      <c r="Y624" t="s">
        <v>42</v>
      </c>
      <c r="Z624" t="s">
        <v>43</v>
      </c>
      <c r="AA624" t="s">
        <v>41</v>
      </c>
      <c r="AB624" t="s">
        <v>43</v>
      </c>
      <c r="AC624" t="s">
        <v>42</v>
      </c>
      <c r="AD624" t="s">
        <v>46</v>
      </c>
      <c r="AE624" t="s">
        <v>62</v>
      </c>
      <c r="AF624" t="s">
        <v>62</v>
      </c>
      <c r="AG624" t="s">
        <v>62</v>
      </c>
      <c r="AH624" t="s">
        <v>275</v>
      </c>
      <c r="AI624">
        <v>1</v>
      </c>
      <c r="AJ624" t="s">
        <v>108</v>
      </c>
      <c r="AK624" t="s">
        <v>49</v>
      </c>
    </row>
    <row r="625" spans="1:37" x14ac:dyDescent="0.3">
      <c r="A625">
        <v>624</v>
      </c>
      <c r="B625">
        <v>628</v>
      </c>
      <c r="C625" t="s">
        <v>37</v>
      </c>
      <c r="G625" t="s">
        <v>67</v>
      </c>
      <c r="H625">
        <v>12303</v>
      </c>
      <c r="I625" t="s">
        <v>39</v>
      </c>
      <c r="J625" t="s">
        <v>64</v>
      </c>
      <c r="K625">
        <v>1</v>
      </c>
      <c r="L625" t="s">
        <v>43</v>
      </c>
      <c r="M625" t="s">
        <v>41</v>
      </c>
      <c r="N625" t="s">
        <v>42</v>
      </c>
      <c r="O625" t="s">
        <v>42</v>
      </c>
      <c r="P625" t="s">
        <v>42</v>
      </c>
      <c r="Q625" t="s">
        <v>42</v>
      </c>
      <c r="R625" t="s">
        <v>41</v>
      </c>
      <c r="S625" t="s">
        <v>41</v>
      </c>
      <c r="T625" t="s">
        <v>42</v>
      </c>
      <c r="U625" t="s">
        <v>44</v>
      </c>
      <c r="V625" t="b">
        <v>0</v>
      </c>
      <c r="W625" t="s">
        <v>41</v>
      </c>
      <c r="X625" t="s">
        <v>43</v>
      </c>
      <c r="Y625" t="s">
        <v>41</v>
      </c>
      <c r="Z625" t="s">
        <v>41</v>
      </c>
      <c r="AA625" t="s">
        <v>41</v>
      </c>
      <c r="AB625" t="s">
        <v>41</v>
      </c>
      <c r="AC625" t="s">
        <v>41</v>
      </c>
      <c r="AD625" t="s">
        <v>53</v>
      </c>
      <c r="AE625" t="s">
        <v>62</v>
      </c>
      <c r="AF625" t="s">
        <v>62</v>
      </c>
      <c r="AG625" t="s">
        <v>62</v>
      </c>
      <c r="AH625" t="s">
        <v>276</v>
      </c>
      <c r="AI625">
        <v>1</v>
      </c>
      <c r="AJ625" t="s">
        <v>70</v>
      </c>
      <c r="AK625" t="s">
        <v>49</v>
      </c>
    </row>
    <row r="626" spans="1:37" x14ac:dyDescent="0.3">
      <c r="A626">
        <v>625</v>
      </c>
      <c r="B626">
        <v>629</v>
      </c>
      <c r="C626" t="s">
        <v>37</v>
      </c>
      <c r="G626" t="s">
        <v>58</v>
      </c>
      <c r="H626">
        <v>12304</v>
      </c>
      <c r="I626" t="s">
        <v>39</v>
      </c>
      <c r="J626" t="s">
        <v>40</v>
      </c>
      <c r="K626">
        <v>1</v>
      </c>
      <c r="L626" t="s">
        <v>41</v>
      </c>
      <c r="M626" t="s">
        <v>42</v>
      </c>
      <c r="N626" t="s">
        <v>42</v>
      </c>
      <c r="O626" t="s">
        <v>41</v>
      </c>
      <c r="P626" t="s">
        <v>42</v>
      </c>
      <c r="Q626" t="s">
        <v>42</v>
      </c>
      <c r="R626" t="s">
        <v>42</v>
      </c>
      <c r="S626" t="s">
        <v>41</v>
      </c>
      <c r="T626" t="s">
        <v>42</v>
      </c>
      <c r="U626" t="s">
        <v>56</v>
      </c>
      <c r="V626" t="b">
        <v>1</v>
      </c>
      <c r="W626" t="s">
        <v>45</v>
      </c>
      <c r="X626" t="s">
        <v>41</v>
      </c>
      <c r="Y626" t="s">
        <v>42</v>
      </c>
      <c r="Z626" t="s">
        <v>42</v>
      </c>
      <c r="AA626" t="s">
        <v>42</v>
      </c>
      <c r="AB626" t="s">
        <v>42</v>
      </c>
      <c r="AC626" t="s">
        <v>42</v>
      </c>
      <c r="AD626" t="s">
        <v>53</v>
      </c>
      <c r="AE626" t="s">
        <v>47</v>
      </c>
      <c r="AF626" t="s">
        <v>47</v>
      </c>
      <c r="AG626" t="s">
        <v>47</v>
      </c>
      <c r="AI626">
        <v>0</v>
      </c>
      <c r="AJ626" t="s">
        <v>76</v>
      </c>
      <c r="AK626" t="s">
        <v>57</v>
      </c>
    </row>
    <row r="627" spans="1:37" x14ac:dyDescent="0.3">
      <c r="A627">
        <v>626</v>
      </c>
      <c r="B627">
        <v>630</v>
      </c>
      <c r="C627" t="s">
        <v>37</v>
      </c>
      <c r="G627" t="s">
        <v>83</v>
      </c>
      <c r="H627">
        <v>12302</v>
      </c>
      <c r="I627" t="s">
        <v>51</v>
      </c>
      <c r="J627" t="s">
        <v>64</v>
      </c>
      <c r="K627">
        <v>1</v>
      </c>
      <c r="L627" t="s">
        <v>41</v>
      </c>
      <c r="M627" t="s">
        <v>43</v>
      </c>
      <c r="N627" t="s">
        <v>43</v>
      </c>
      <c r="O627" t="s">
        <v>43</v>
      </c>
      <c r="P627" t="s">
        <v>43</v>
      </c>
      <c r="Q627" t="s">
        <v>43</v>
      </c>
      <c r="R627" t="s">
        <v>42</v>
      </c>
      <c r="S627" t="s">
        <v>42</v>
      </c>
      <c r="T627" t="s">
        <v>43</v>
      </c>
      <c r="U627" t="s">
        <v>72</v>
      </c>
      <c r="V627" t="b">
        <v>0</v>
      </c>
      <c r="W627" t="s">
        <v>43</v>
      </c>
      <c r="X627" t="s">
        <v>41</v>
      </c>
      <c r="Y627" t="s">
        <v>41</v>
      </c>
      <c r="Z627" t="s">
        <v>43</v>
      </c>
      <c r="AA627" t="s">
        <v>41</v>
      </c>
      <c r="AB627" t="s">
        <v>41</v>
      </c>
      <c r="AC627" t="s">
        <v>43</v>
      </c>
      <c r="AD627" t="s">
        <v>46</v>
      </c>
      <c r="AE627" t="s">
        <v>54</v>
      </c>
      <c r="AF627" t="s">
        <v>54</v>
      </c>
      <c r="AG627" t="s">
        <v>47</v>
      </c>
      <c r="AI627">
        <v>0</v>
      </c>
      <c r="AJ627" t="s">
        <v>63</v>
      </c>
      <c r="AK627" t="s">
        <v>49</v>
      </c>
    </row>
    <row r="628" spans="1:37" x14ac:dyDescent="0.3">
      <c r="A628">
        <v>627</v>
      </c>
      <c r="B628">
        <v>631</v>
      </c>
      <c r="C628" t="s">
        <v>37</v>
      </c>
      <c r="G628" t="s">
        <v>61</v>
      </c>
      <c r="H628">
        <v>12308</v>
      </c>
      <c r="I628" t="s">
        <v>51</v>
      </c>
      <c r="J628" t="s">
        <v>71</v>
      </c>
      <c r="K628">
        <v>1</v>
      </c>
      <c r="L628" t="s">
        <v>41</v>
      </c>
      <c r="M628" t="s">
        <v>43</v>
      </c>
      <c r="N628" t="s">
        <v>43</v>
      </c>
      <c r="O628" t="s">
        <v>43</v>
      </c>
      <c r="P628" t="s">
        <v>41</v>
      </c>
      <c r="Q628" t="s">
        <v>43</v>
      </c>
      <c r="R628" t="s">
        <v>42</v>
      </c>
      <c r="S628" t="s">
        <v>43</v>
      </c>
      <c r="T628" t="s">
        <v>43</v>
      </c>
      <c r="U628" t="s">
        <v>52</v>
      </c>
      <c r="V628" t="b">
        <v>0</v>
      </c>
      <c r="W628" t="s">
        <v>65</v>
      </c>
      <c r="X628" t="s">
        <v>41</v>
      </c>
      <c r="Y628" t="s">
        <v>43</v>
      </c>
      <c r="Z628" t="s">
        <v>43</v>
      </c>
      <c r="AA628" t="s">
        <v>41</v>
      </c>
      <c r="AB628" t="s">
        <v>43</v>
      </c>
      <c r="AC628" t="s">
        <v>43</v>
      </c>
      <c r="AD628" t="s">
        <v>59</v>
      </c>
      <c r="AE628" t="s">
        <v>54</v>
      </c>
      <c r="AF628" t="s">
        <v>54</v>
      </c>
      <c r="AG628" t="s">
        <v>54</v>
      </c>
      <c r="AH628" t="s">
        <v>277</v>
      </c>
      <c r="AI628">
        <v>1</v>
      </c>
      <c r="AJ628" t="s">
        <v>55</v>
      </c>
      <c r="AK628" t="s">
        <v>49</v>
      </c>
    </row>
    <row r="629" spans="1:37" x14ac:dyDescent="0.3">
      <c r="A629">
        <v>628</v>
      </c>
      <c r="B629">
        <v>632</v>
      </c>
      <c r="C629" t="s">
        <v>37</v>
      </c>
      <c r="G629" t="s">
        <v>85</v>
      </c>
      <c r="H629">
        <v>12303</v>
      </c>
      <c r="I629" t="s">
        <v>39</v>
      </c>
      <c r="J629" t="s">
        <v>40</v>
      </c>
      <c r="K629">
        <v>0</v>
      </c>
      <c r="L629" t="s">
        <v>41</v>
      </c>
      <c r="M629" t="s">
        <v>42</v>
      </c>
      <c r="N629" t="s">
        <v>41</v>
      </c>
      <c r="O629" t="s">
        <v>42</v>
      </c>
      <c r="P629" t="s">
        <v>42</v>
      </c>
      <c r="Q629" t="s">
        <v>41</v>
      </c>
      <c r="R629" t="s">
        <v>42</v>
      </c>
      <c r="S629" t="s">
        <v>42</v>
      </c>
      <c r="T629" t="s">
        <v>42</v>
      </c>
      <c r="U629" t="s">
        <v>72</v>
      </c>
      <c r="V629" t="b">
        <v>0</v>
      </c>
      <c r="W629" t="s">
        <v>45</v>
      </c>
      <c r="X629" t="s">
        <v>41</v>
      </c>
      <c r="Y629" t="s">
        <v>42</v>
      </c>
      <c r="Z629" t="s">
        <v>42</v>
      </c>
      <c r="AA629" t="s">
        <v>41</v>
      </c>
      <c r="AB629" t="s">
        <v>42</v>
      </c>
      <c r="AC629" t="s">
        <v>43</v>
      </c>
      <c r="AD629" t="s">
        <v>59</v>
      </c>
      <c r="AE629" t="s">
        <v>47</v>
      </c>
      <c r="AF629" t="s">
        <v>47</v>
      </c>
      <c r="AG629" t="s">
        <v>47</v>
      </c>
      <c r="AI629">
        <v>0</v>
      </c>
      <c r="AJ629" t="s">
        <v>70</v>
      </c>
      <c r="AK629" t="s">
        <v>49</v>
      </c>
    </row>
    <row r="630" spans="1:37" x14ac:dyDescent="0.3">
      <c r="A630">
        <v>629</v>
      </c>
      <c r="B630">
        <v>633</v>
      </c>
      <c r="C630" t="s">
        <v>37</v>
      </c>
      <c r="G630" t="s">
        <v>61</v>
      </c>
      <c r="H630">
        <v>12303</v>
      </c>
      <c r="I630" t="s">
        <v>121</v>
      </c>
      <c r="J630" t="s">
        <v>64</v>
      </c>
      <c r="K630">
        <v>0</v>
      </c>
      <c r="L630" t="s">
        <v>41</v>
      </c>
      <c r="M630" t="s">
        <v>41</v>
      </c>
      <c r="N630" t="s">
        <v>41</v>
      </c>
      <c r="O630" t="s">
        <v>42</v>
      </c>
      <c r="P630" t="s">
        <v>43</v>
      </c>
      <c r="Q630" t="s">
        <v>42</v>
      </c>
      <c r="R630" t="s">
        <v>43</v>
      </c>
      <c r="S630" t="s">
        <v>43</v>
      </c>
      <c r="T630" t="s">
        <v>43</v>
      </c>
      <c r="U630" t="s">
        <v>56</v>
      </c>
      <c r="V630" t="b">
        <v>0</v>
      </c>
      <c r="W630" t="s">
        <v>43</v>
      </c>
      <c r="X630" t="s">
        <v>41</v>
      </c>
      <c r="Y630" t="s">
        <v>42</v>
      </c>
      <c r="Z630" t="s">
        <v>43</v>
      </c>
      <c r="AA630" t="s">
        <v>41</v>
      </c>
      <c r="AB630" t="s">
        <v>42</v>
      </c>
      <c r="AC630" t="s">
        <v>43</v>
      </c>
      <c r="AD630" t="s">
        <v>59</v>
      </c>
      <c r="AE630" t="s">
        <v>62</v>
      </c>
      <c r="AF630" t="s">
        <v>62</v>
      </c>
      <c r="AG630" t="s">
        <v>54</v>
      </c>
      <c r="AI630">
        <v>0</v>
      </c>
      <c r="AJ630" t="s">
        <v>70</v>
      </c>
      <c r="AK630" t="s">
        <v>49</v>
      </c>
    </row>
    <row r="631" spans="1:37" x14ac:dyDescent="0.3">
      <c r="A631">
        <v>630</v>
      </c>
      <c r="B631">
        <v>634</v>
      </c>
      <c r="C631" t="s">
        <v>37</v>
      </c>
      <c r="G631" t="s">
        <v>83</v>
      </c>
      <c r="H631">
        <v>12308</v>
      </c>
      <c r="I631" t="s">
        <v>39</v>
      </c>
      <c r="J631" t="s">
        <v>40</v>
      </c>
      <c r="K631">
        <v>0</v>
      </c>
      <c r="L631" t="s">
        <v>41</v>
      </c>
      <c r="M631" t="s">
        <v>41</v>
      </c>
      <c r="N631" t="s">
        <v>41</v>
      </c>
      <c r="O631" t="s">
        <v>41</v>
      </c>
      <c r="P631" t="s">
        <v>41</v>
      </c>
      <c r="Q631" t="s">
        <v>41</v>
      </c>
      <c r="R631" t="s">
        <v>41</v>
      </c>
      <c r="S631" t="s">
        <v>41</v>
      </c>
      <c r="T631" t="s">
        <v>41</v>
      </c>
      <c r="U631" t="s">
        <v>56</v>
      </c>
      <c r="V631" t="b">
        <v>0</v>
      </c>
      <c r="W631" t="s">
        <v>73</v>
      </c>
      <c r="X631" t="s">
        <v>41</v>
      </c>
      <c r="Y631" t="s">
        <v>41</v>
      </c>
      <c r="Z631" t="s">
        <v>41</v>
      </c>
      <c r="AA631" t="s">
        <v>41</v>
      </c>
      <c r="AB631" t="s">
        <v>41</v>
      </c>
      <c r="AC631" t="s">
        <v>41</v>
      </c>
      <c r="AD631" t="s">
        <v>59</v>
      </c>
      <c r="AE631" t="s">
        <v>54</v>
      </c>
      <c r="AF631" t="s">
        <v>54</v>
      </c>
      <c r="AG631" t="s">
        <v>54</v>
      </c>
      <c r="AI631">
        <v>0</v>
      </c>
      <c r="AJ631" t="s">
        <v>55</v>
      </c>
      <c r="AK631" t="s">
        <v>84</v>
      </c>
    </row>
    <row r="632" spans="1:37" x14ac:dyDescent="0.3">
      <c r="A632">
        <v>631</v>
      </c>
      <c r="B632">
        <v>635</v>
      </c>
      <c r="C632" t="s">
        <v>37</v>
      </c>
      <c r="G632" t="s">
        <v>61</v>
      </c>
      <c r="H632">
        <v>12303</v>
      </c>
      <c r="I632" t="s">
        <v>39</v>
      </c>
      <c r="J632" t="s">
        <v>40</v>
      </c>
      <c r="K632">
        <v>0</v>
      </c>
      <c r="L632" t="s">
        <v>41</v>
      </c>
      <c r="M632" t="s">
        <v>43</v>
      </c>
      <c r="N632" t="s">
        <v>42</v>
      </c>
      <c r="O632" t="s">
        <v>42</v>
      </c>
      <c r="P632" t="s">
        <v>41</v>
      </c>
      <c r="Q632" t="s">
        <v>42</v>
      </c>
      <c r="R632" t="s">
        <v>41</v>
      </c>
      <c r="S632" t="s">
        <v>41</v>
      </c>
      <c r="T632" t="s">
        <v>43</v>
      </c>
      <c r="U632" t="s">
        <v>72</v>
      </c>
      <c r="V632" t="b">
        <v>1</v>
      </c>
      <c r="W632" t="s">
        <v>45</v>
      </c>
      <c r="X632" t="s">
        <v>41</v>
      </c>
      <c r="Y632" t="s">
        <v>41</v>
      </c>
      <c r="Z632" t="s">
        <v>41</v>
      </c>
      <c r="AA632" t="s">
        <v>41</v>
      </c>
      <c r="AB632" t="s">
        <v>41</v>
      </c>
      <c r="AC632" t="s">
        <v>42</v>
      </c>
      <c r="AD632" t="s">
        <v>59</v>
      </c>
      <c r="AE632" t="s">
        <v>47</v>
      </c>
      <c r="AF632" t="s">
        <v>47</v>
      </c>
      <c r="AG632" t="s">
        <v>47</v>
      </c>
      <c r="AI632">
        <v>0</v>
      </c>
      <c r="AJ632" t="s">
        <v>70</v>
      </c>
      <c r="AK632" t="s">
        <v>49</v>
      </c>
    </row>
    <row r="633" spans="1:37" x14ac:dyDescent="0.3">
      <c r="A633">
        <v>632</v>
      </c>
      <c r="B633">
        <v>636</v>
      </c>
      <c r="C633" t="s">
        <v>37</v>
      </c>
      <c r="G633" t="s">
        <v>61</v>
      </c>
      <c r="H633">
        <v>12307</v>
      </c>
      <c r="I633" t="s">
        <v>121</v>
      </c>
      <c r="J633" t="s">
        <v>40</v>
      </c>
      <c r="K633">
        <v>0</v>
      </c>
      <c r="L633" t="s">
        <v>41</v>
      </c>
      <c r="M633" t="s">
        <v>41</v>
      </c>
      <c r="N633" t="s">
        <v>42</v>
      </c>
      <c r="O633" t="s">
        <v>43</v>
      </c>
      <c r="P633" t="s">
        <v>43</v>
      </c>
      <c r="Q633" t="s">
        <v>41</v>
      </c>
      <c r="R633" t="s">
        <v>41</v>
      </c>
      <c r="S633" t="s">
        <v>43</v>
      </c>
      <c r="T633" t="s">
        <v>43</v>
      </c>
      <c r="U633" t="s">
        <v>72</v>
      </c>
      <c r="V633" t="b">
        <v>0</v>
      </c>
      <c r="W633" t="s">
        <v>43</v>
      </c>
      <c r="X633" t="s">
        <v>41</v>
      </c>
      <c r="Y633" t="s">
        <v>41</v>
      </c>
      <c r="Z633" t="s">
        <v>42</v>
      </c>
      <c r="AA633" t="s">
        <v>41</v>
      </c>
      <c r="AB633" t="s">
        <v>41</v>
      </c>
      <c r="AC633" t="s">
        <v>43</v>
      </c>
      <c r="AD633" t="s">
        <v>53</v>
      </c>
      <c r="AE633" t="s">
        <v>62</v>
      </c>
      <c r="AF633" t="s">
        <v>62</v>
      </c>
      <c r="AG633" t="s">
        <v>62</v>
      </c>
      <c r="AI633">
        <v>0</v>
      </c>
      <c r="AJ633" t="s">
        <v>108</v>
      </c>
      <c r="AK633" t="s">
        <v>49</v>
      </c>
    </row>
    <row r="634" spans="1:37" x14ac:dyDescent="0.3">
      <c r="A634">
        <v>633</v>
      </c>
      <c r="B634">
        <v>637</v>
      </c>
      <c r="C634" t="s">
        <v>37</v>
      </c>
      <c r="G634" t="s">
        <v>83</v>
      </c>
      <c r="H634">
        <v>12307</v>
      </c>
      <c r="I634" t="s">
        <v>39</v>
      </c>
      <c r="J634" t="s">
        <v>40</v>
      </c>
      <c r="K634">
        <v>0</v>
      </c>
      <c r="L634" t="s">
        <v>41</v>
      </c>
      <c r="M634" t="s">
        <v>41</v>
      </c>
      <c r="N634" t="s">
        <v>43</v>
      </c>
      <c r="O634" t="s">
        <v>42</v>
      </c>
      <c r="P634" t="s">
        <v>43</v>
      </c>
      <c r="Q634" t="s">
        <v>42</v>
      </c>
      <c r="R634" t="s">
        <v>43</v>
      </c>
      <c r="S634" t="s">
        <v>43</v>
      </c>
      <c r="T634" t="s">
        <v>42</v>
      </c>
      <c r="U634" t="s">
        <v>44</v>
      </c>
      <c r="V634" t="b">
        <v>0</v>
      </c>
      <c r="W634" t="s">
        <v>45</v>
      </c>
      <c r="X634" t="s">
        <v>41</v>
      </c>
      <c r="Y634" t="s">
        <v>41</v>
      </c>
      <c r="Z634" t="s">
        <v>43</v>
      </c>
      <c r="AA634" t="s">
        <v>41</v>
      </c>
      <c r="AB634" t="s">
        <v>43</v>
      </c>
      <c r="AC634" t="s">
        <v>43</v>
      </c>
      <c r="AD634" t="s">
        <v>53</v>
      </c>
      <c r="AE634" t="s">
        <v>47</v>
      </c>
      <c r="AF634" t="s">
        <v>47</v>
      </c>
      <c r="AG634" t="s">
        <v>62</v>
      </c>
      <c r="AI634">
        <v>0</v>
      </c>
      <c r="AJ634" t="s">
        <v>108</v>
      </c>
      <c r="AK634" t="s">
        <v>49</v>
      </c>
    </row>
    <row r="635" spans="1:37" x14ac:dyDescent="0.3">
      <c r="A635">
        <v>634</v>
      </c>
      <c r="B635">
        <v>638</v>
      </c>
      <c r="C635" t="s">
        <v>37</v>
      </c>
      <c r="G635" t="s">
        <v>138</v>
      </c>
      <c r="H635">
        <v>12307</v>
      </c>
      <c r="I635" t="s">
        <v>51</v>
      </c>
      <c r="J635" t="s">
        <v>40</v>
      </c>
      <c r="K635">
        <v>0</v>
      </c>
      <c r="L635" t="s">
        <v>43</v>
      </c>
      <c r="M635" t="s">
        <v>43</v>
      </c>
      <c r="N635" t="s">
        <v>42</v>
      </c>
      <c r="O635" t="s">
        <v>42</v>
      </c>
      <c r="P635" t="s">
        <v>42</v>
      </c>
      <c r="Q635" t="s">
        <v>42</v>
      </c>
      <c r="R635" t="s">
        <v>43</v>
      </c>
      <c r="S635" t="s">
        <v>42</v>
      </c>
      <c r="T635" t="s">
        <v>42</v>
      </c>
      <c r="U635" t="s">
        <v>72</v>
      </c>
      <c r="V635" t="b">
        <v>0</v>
      </c>
      <c r="W635" t="s">
        <v>73</v>
      </c>
      <c r="X635" t="s">
        <v>42</v>
      </c>
      <c r="Y635" t="s">
        <v>42</v>
      </c>
      <c r="Z635" t="s">
        <v>43</v>
      </c>
      <c r="AA635" t="s">
        <v>43</v>
      </c>
      <c r="AB635" t="s">
        <v>42</v>
      </c>
      <c r="AC635" t="s">
        <v>43</v>
      </c>
      <c r="AD635" t="s">
        <v>53</v>
      </c>
      <c r="AE635" t="s">
        <v>62</v>
      </c>
      <c r="AF635" t="s">
        <v>62</v>
      </c>
      <c r="AG635" t="s">
        <v>74</v>
      </c>
      <c r="AH635" t="s">
        <v>278</v>
      </c>
      <c r="AI635">
        <v>1</v>
      </c>
      <c r="AJ635" t="s">
        <v>108</v>
      </c>
      <c r="AK635" t="s">
        <v>49</v>
      </c>
    </row>
    <row r="636" spans="1:37" x14ac:dyDescent="0.3">
      <c r="A636">
        <v>635</v>
      </c>
      <c r="B636">
        <v>639</v>
      </c>
      <c r="C636" t="s">
        <v>37</v>
      </c>
      <c r="G636" t="s">
        <v>83</v>
      </c>
      <c r="H636">
        <v>12307</v>
      </c>
      <c r="I636" t="s">
        <v>39</v>
      </c>
      <c r="J636" t="s">
        <v>130</v>
      </c>
      <c r="K636">
        <v>1</v>
      </c>
      <c r="L636" t="s">
        <v>41</v>
      </c>
      <c r="M636" t="s">
        <v>41</v>
      </c>
      <c r="N636" t="s">
        <v>41</v>
      </c>
      <c r="O636" t="s">
        <v>42</v>
      </c>
      <c r="P636" t="s">
        <v>41</v>
      </c>
      <c r="Q636" t="s">
        <v>41</v>
      </c>
      <c r="R636" t="s">
        <v>42</v>
      </c>
      <c r="S636" t="s">
        <v>41</v>
      </c>
      <c r="T636" t="s">
        <v>41</v>
      </c>
      <c r="U636" t="s">
        <v>52</v>
      </c>
      <c r="V636" t="b">
        <v>0</v>
      </c>
      <c r="W636" t="s">
        <v>65</v>
      </c>
      <c r="X636" t="s">
        <v>41</v>
      </c>
      <c r="Y636" t="s">
        <v>41</v>
      </c>
      <c r="Z636" t="s">
        <v>42</v>
      </c>
      <c r="AA636" t="s">
        <v>41</v>
      </c>
      <c r="AB636" t="s">
        <v>41</v>
      </c>
      <c r="AC636" t="s">
        <v>42</v>
      </c>
      <c r="AD636" t="s">
        <v>53</v>
      </c>
      <c r="AE636" t="s">
        <v>47</v>
      </c>
      <c r="AF636" t="s">
        <v>47</v>
      </c>
      <c r="AG636" t="s">
        <v>47</v>
      </c>
      <c r="AI636">
        <v>0</v>
      </c>
      <c r="AJ636" t="s">
        <v>108</v>
      </c>
      <c r="AK636" t="s">
        <v>49</v>
      </c>
    </row>
    <row r="637" spans="1:37" x14ac:dyDescent="0.3">
      <c r="A637">
        <v>636</v>
      </c>
      <c r="B637">
        <v>640</v>
      </c>
      <c r="C637" t="s">
        <v>37</v>
      </c>
      <c r="G637" t="s">
        <v>61</v>
      </c>
      <c r="H637">
        <v>12307</v>
      </c>
      <c r="I637" t="s">
        <v>88</v>
      </c>
      <c r="J637" t="s">
        <v>144</v>
      </c>
      <c r="K637">
        <v>0</v>
      </c>
      <c r="L637" t="s">
        <v>43</v>
      </c>
      <c r="M637" t="s">
        <v>42</v>
      </c>
      <c r="N637" t="s">
        <v>42</v>
      </c>
      <c r="O637" t="s">
        <v>42</v>
      </c>
      <c r="P637" t="s">
        <v>43</v>
      </c>
      <c r="Q637" t="s">
        <v>43</v>
      </c>
      <c r="R637" t="s">
        <v>41</v>
      </c>
      <c r="S637" t="s">
        <v>41</v>
      </c>
      <c r="T637" t="s">
        <v>41</v>
      </c>
      <c r="U637" t="s">
        <v>56</v>
      </c>
      <c r="V637" t="b">
        <v>0</v>
      </c>
      <c r="W637" t="s">
        <v>73</v>
      </c>
      <c r="X637" t="s">
        <v>41</v>
      </c>
      <c r="Y637" t="s">
        <v>41</v>
      </c>
      <c r="Z637" t="s">
        <v>43</v>
      </c>
      <c r="AA637" t="s">
        <v>41</v>
      </c>
      <c r="AB637" t="s">
        <v>41</v>
      </c>
      <c r="AC637" t="s">
        <v>41</v>
      </c>
      <c r="AD637" t="s">
        <v>77</v>
      </c>
      <c r="AE637" t="s">
        <v>62</v>
      </c>
      <c r="AF637" t="s">
        <v>62</v>
      </c>
      <c r="AG637" t="s">
        <v>62</v>
      </c>
      <c r="AH637" t="s">
        <v>279</v>
      </c>
      <c r="AI637">
        <v>1</v>
      </c>
      <c r="AJ637" t="s">
        <v>108</v>
      </c>
      <c r="AK637" t="s">
        <v>49</v>
      </c>
    </row>
    <row r="638" spans="1:37" x14ac:dyDescent="0.3">
      <c r="A638">
        <v>637</v>
      </c>
      <c r="B638">
        <v>641</v>
      </c>
      <c r="C638" t="s">
        <v>37</v>
      </c>
      <c r="G638" t="s">
        <v>83</v>
      </c>
      <c r="H638">
        <v>12308</v>
      </c>
      <c r="I638" t="s">
        <v>88</v>
      </c>
      <c r="J638" t="s">
        <v>40</v>
      </c>
      <c r="K638">
        <v>0</v>
      </c>
      <c r="L638" t="s">
        <v>41</v>
      </c>
      <c r="M638" t="s">
        <v>43</v>
      </c>
      <c r="N638" t="s">
        <v>42</v>
      </c>
      <c r="O638" t="s">
        <v>43</v>
      </c>
      <c r="P638" t="s">
        <v>43</v>
      </c>
      <c r="Q638" t="s">
        <v>43</v>
      </c>
      <c r="R638" t="s">
        <v>43</v>
      </c>
      <c r="S638" t="s">
        <v>43</v>
      </c>
      <c r="T638" t="s">
        <v>43</v>
      </c>
      <c r="U638" t="s">
        <v>56</v>
      </c>
      <c r="V638" t="b">
        <v>0</v>
      </c>
      <c r="W638" t="s">
        <v>65</v>
      </c>
      <c r="X638" t="s">
        <v>41</v>
      </c>
      <c r="Y638" t="s">
        <v>43</v>
      </c>
      <c r="Z638" t="s">
        <v>43</v>
      </c>
      <c r="AA638" t="s">
        <v>41</v>
      </c>
      <c r="AB638" t="s">
        <v>43</v>
      </c>
      <c r="AC638" t="s">
        <v>43</v>
      </c>
      <c r="AD638" t="s">
        <v>53</v>
      </c>
      <c r="AE638" t="s">
        <v>47</v>
      </c>
      <c r="AF638" t="s">
        <v>47</v>
      </c>
      <c r="AG638" t="s">
        <v>62</v>
      </c>
      <c r="AH638" t="s">
        <v>280</v>
      </c>
      <c r="AI638">
        <v>1</v>
      </c>
      <c r="AJ638" t="s">
        <v>55</v>
      </c>
      <c r="AK638" t="s">
        <v>84</v>
      </c>
    </row>
    <row r="639" spans="1:37" x14ac:dyDescent="0.3">
      <c r="A639">
        <v>638</v>
      </c>
      <c r="B639">
        <v>642</v>
      </c>
      <c r="C639" t="s">
        <v>37</v>
      </c>
      <c r="G639" t="s">
        <v>85</v>
      </c>
      <c r="H639">
        <v>12308</v>
      </c>
      <c r="I639" t="s">
        <v>51</v>
      </c>
      <c r="J639" t="s">
        <v>40</v>
      </c>
      <c r="K639">
        <v>0</v>
      </c>
      <c r="L639" t="s">
        <v>41</v>
      </c>
      <c r="M639" t="s">
        <v>43</v>
      </c>
      <c r="N639" t="s">
        <v>42</v>
      </c>
      <c r="O639" t="s">
        <v>42</v>
      </c>
      <c r="P639" t="s">
        <v>43</v>
      </c>
      <c r="Q639" t="s">
        <v>42</v>
      </c>
      <c r="R639" t="s">
        <v>43</v>
      </c>
      <c r="S639" t="s">
        <v>41</v>
      </c>
      <c r="T639" t="s">
        <v>42</v>
      </c>
      <c r="U639" t="s">
        <v>56</v>
      </c>
      <c r="V639" t="b">
        <v>0</v>
      </c>
      <c r="W639" t="s">
        <v>65</v>
      </c>
      <c r="X639" t="s">
        <v>43</v>
      </c>
      <c r="Y639" t="s">
        <v>43</v>
      </c>
      <c r="Z639" t="s">
        <v>43</v>
      </c>
      <c r="AA639" t="s">
        <v>41</v>
      </c>
      <c r="AB639" t="s">
        <v>43</v>
      </c>
      <c r="AC639" t="s">
        <v>43</v>
      </c>
      <c r="AD639" t="s">
        <v>53</v>
      </c>
      <c r="AE639" t="s">
        <v>47</v>
      </c>
      <c r="AF639" t="s">
        <v>47</v>
      </c>
      <c r="AG639" t="s">
        <v>62</v>
      </c>
      <c r="AH639" t="s">
        <v>281</v>
      </c>
      <c r="AI639">
        <v>1</v>
      </c>
      <c r="AJ639" t="s">
        <v>55</v>
      </c>
      <c r="AK639" t="s">
        <v>49</v>
      </c>
    </row>
    <row r="640" spans="1:37" x14ac:dyDescent="0.3">
      <c r="A640">
        <v>639</v>
      </c>
      <c r="B640">
        <v>643</v>
      </c>
      <c r="C640" t="s">
        <v>37</v>
      </c>
      <c r="G640" t="s">
        <v>61</v>
      </c>
      <c r="H640">
        <v>12308</v>
      </c>
      <c r="I640" t="s">
        <v>121</v>
      </c>
      <c r="J640" t="s">
        <v>64</v>
      </c>
      <c r="K640">
        <v>0</v>
      </c>
      <c r="L640" t="s">
        <v>41</v>
      </c>
      <c r="M640" t="s">
        <v>42</v>
      </c>
      <c r="N640" t="s">
        <v>43</v>
      </c>
      <c r="O640" t="s">
        <v>42</v>
      </c>
      <c r="P640" t="s">
        <v>43</v>
      </c>
      <c r="Q640" t="s">
        <v>42</v>
      </c>
      <c r="R640" t="s">
        <v>41</v>
      </c>
      <c r="S640" t="s">
        <v>41</v>
      </c>
      <c r="T640" t="s">
        <v>43</v>
      </c>
      <c r="U640" t="s">
        <v>72</v>
      </c>
      <c r="V640" t="b">
        <v>0</v>
      </c>
      <c r="W640" t="s">
        <v>73</v>
      </c>
      <c r="X640" t="s">
        <v>41</v>
      </c>
      <c r="Y640" t="s">
        <v>42</v>
      </c>
      <c r="Z640" t="s">
        <v>42</v>
      </c>
      <c r="AA640" t="s">
        <v>41</v>
      </c>
      <c r="AB640" t="s">
        <v>42</v>
      </c>
      <c r="AC640" t="s">
        <v>42</v>
      </c>
      <c r="AD640" t="s">
        <v>77</v>
      </c>
      <c r="AE640" t="s">
        <v>54</v>
      </c>
      <c r="AF640" t="s">
        <v>54</v>
      </c>
      <c r="AG640" t="s">
        <v>47</v>
      </c>
      <c r="AI640">
        <v>0</v>
      </c>
      <c r="AJ640" t="s">
        <v>55</v>
      </c>
      <c r="AK640" t="s">
        <v>57</v>
      </c>
    </row>
    <row r="641" spans="1:37" x14ac:dyDescent="0.3">
      <c r="A641">
        <v>640</v>
      </c>
      <c r="B641">
        <v>644</v>
      </c>
      <c r="C641" t="s">
        <v>37</v>
      </c>
      <c r="G641" t="s">
        <v>58</v>
      </c>
      <c r="H641">
        <v>12307</v>
      </c>
      <c r="I641" t="s">
        <v>39</v>
      </c>
      <c r="J641" t="s">
        <v>71</v>
      </c>
      <c r="K641">
        <v>0</v>
      </c>
      <c r="L641" t="s">
        <v>41</v>
      </c>
      <c r="M641" t="s">
        <v>41</v>
      </c>
      <c r="N641" t="s">
        <v>43</v>
      </c>
      <c r="O641" t="s">
        <v>42</v>
      </c>
      <c r="P641" t="s">
        <v>43</v>
      </c>
      <c r="Q641" t="s">
        <v>42</v>
      </c>
      <c r="R641" t="s">
        <v>41</v>
      </c>
      <c r="S641" t="s">
        <v>41</v>
      </c>
      <c r="T641" t="s">
        <v>43</v>
      </c>
      <c r="U641" t="s">
        <v>52</v>
      </c>
      <c r="V641" t="b">
        <v>0</v>
      </c>
      <c r="W641" t="s">
        <v>41</v>
      </c>
      <c r="X641" t="s">
        <v>41</v>
      </c>
      <c r="Y641" t="s">
        <v>43</v>
      </c>
      <c r="Z641" t="s">
        <v>41</v>
      </c>
      <c r="AA641" t="s">
        <v>41</v>
      </c>
      <c r="AB641" t="s">
        <v>43</v>
      </c>
      <c r="AC641" t="s">
        <v>41</v>
      </c>
      <c r="AD641" t="s">
        <v>53</v>
      </c>
      <c r="AE641" t="s">
        <v>47</v>
      </c>
      <c r="AF641" t="s">
        <v>62</v>
      </c>
      <c r="AG641" t="s">
        <v>62</v>
      </c>
      <c r="AI641">
        <v>0</v>
      </c>
      <c r="AJ641" t="s">
        <v>108</v>
      </c>
      <c r="AK641" t="s">
        <v>49</v>
      </c>
    </row>
    <row r="642" spans="1:37" x14ac:dyDescent="0.3">
      <c r="A642">
        <v>641</v>
      </c>
      <c r="B642">
        <v>645</v>
      </c>
      <c r="C642" t="s">
        <v>37</v>
      </c>
      <c r="G642" t="s">
        <v>85</v>
      </c>
      <c r="H642">
        <v>12304</v>
      </c>
      <c r="I642" t="s">
        <v>39</v>
      </c>
      <c r="J642" t="s">
        <v>40</v>
      </c>
      <c r="K642">
        <v>1</v>
      </c>
      <c r="L642" t="s">
        <v>41</v>
      </c>
      <c r="M642" t="s">
        <v>41</v>
      </c>
      <c r="N642" t="s">
        <v>43</v>
      </c>
      <c r="O642" t="s">
        <v>42</v>
      </c>
      <c r="P642" t="s">
        <v>43</v>
      </c>
      <c r="Q642" t="s">
        <v>42</v>
      </c>
      <c r="R642" t="s">
        <v>42</v>
      </c>
      <c r="S642" t="s">
        <v>43</v>
      </c>
      <c r="T642" t="s">
        <v>43</v>
      </c>
      <c r="U642" t="s">
        <v>56</v>
      </c>
      <c r="V642" t="b">
        <v>1</v>
      </c>
      <c r="W642" t="s">
        <v>45</v>
      </c>
      <c r="X642" t="s">
        <v>43</v>
      </c>
      <c r="Y642" t="s">
        <v>43</v>
      </c>
      <c r="Z642" t="s">
        <v>43</v>
      </c>
      <c r="AA642" t="s">
        <v>41</v>
      </c>
      <c r="AB642" t="s">
        <v>41</v>
      </c>
      <c r="AC642" t="s">
        <v>43</v>
      </c>
      <c r="AD642" t="s">
        <v>59</v>
      </c>
      <c r="AE642" t="s">
        <v>62</v>
      </c>
      <c r="AF642" t="s">
        <v>62</v>
      </c>
      <c r="AG642" t="s">
        <v>62</v>
      </c>
      <c r="AI642">
        <v>0</v>
      </c>
      <c r="AJ642" t="s">
        <v>76</v>
      </c>
      <c r="AK642" t="s">
        <v>49</v>
      </c>
    </row>
    <row r="643" spans="1:37" x14ac:dyDescent="0.3">
      <c r="A643">
        <v>642</v>
      </c>
      <c r="B643">
        <v>646</v>
      </c>
      <c r="C643" t="s">
        <v>37</v>
      </c>
      <c r="G643" t="s">
        <v>50</v>
      </c>
      <c r="H643">
        <v>12308</v>
      </c>
      <c r="I643" t="s">
        <v>272</v>
      </c>
      <c r="J643" t="s">
        <v>40</v>
      </c>
      <c r="K643">
        <v>0</v>
      </c>
      <c r="L643" t="s">
        <v>43</v>
      </c>
      <c r="M643" t="s">
        <v>42</v>
      </c>
      <c r="N643" t="s">
        <v>42</v>
      </c>
      <c r="O643" t="s">
        <v>42</v>
      </c>
      <c r="P643" t="s">
        <v>42</v>
      </c>
      <c r="Q643" t="s">
        <v>42</v>
      </c>
      <c r="R643" t="s">
        <v>42</v>
      </c>
      <c r="S643" t="s">
        <v>43</v>
      </c>
      <c r="T643" t="s">
        <v>43</v>
      </c>
      <c r="U643" t="s">
        <v>52</v>
      </c>
      <c r="V643" t="b">
        <v>0</v>
      </c>
      <c r="W643" t="s">
        <v>43</v>
      </c>
      <c r="X643" t="s">
        <v>43</v>
      </c>
      <c r="Y643" t="s">
        <v>43</v>
      </c>
      <c r="Z643" t="s">
        <v>42</v>
      </c>
      <c r="AA643" t="s">
        <v>43</v>
      </c>
      <c r="AB643" t="s">
        <v>43</v>
      </c>
      <c r="AC643" t="s">
        <v>42</v>
      </c>
      <c r="AD643" t="s">
        <v>53</v>
      </c>
      <c r="AE643" t="s">
        <v>62</v>
      </c>
      <c r="AF643" t="s">
        <v>62</v>
      </c>
      <c r="AG643" t="s">
        <v>47</v>
      </c>
      <c r="AI643">
        <v>0</v>
      </c>
      <c r="AJ643" t="s">
        <v>55</v>
      </c>
      <c r="AK643" t="s">
        <v>84</v>
      </c>
    </row>
    <row r="644" spans="1:37" x14ac:dyDescent="0.3">
      <c r="A644">
        <v>643</v>
      </c>
      <c r="B644">
        <v>647</v>
      </c>
      <c r="C644" t="s">
        <v>37</v>
      </c>
      <c r="G644" t="s">
        <v>67</v>
      </c>
      <c r="H644">
        <v>12307</v>
      </c>
      <c r="I644" t="s">
        <v>51</v>
      </c>
      <c r="J644" t="s">
        <v>64</v>
      </c>
      <c r="K644">
        <v>1</v>
      </c>
      <c r="L644" t="s">
        <v>42</v>
      </c>
      <c r="M644" t="s">
        <v>41</v>
      </c>
      <c r="N644" t="s">
        <v>43</v>
      </c>
      <c r="O644" t="s">
        <v>41</v>
      </c>
      <c r="P644" t="s">
        <v>43</v>
      </c>
      <c r="Q644" t="s">
        <v>42</v>
      </c>
      <c r="R644" t="s">
        <v>41</v>
      </c>
      <c r="S644" t="s">
        <v>43</v>
      </c>
      <c r="T644" t="s">
        <v>42</v>
      </c>
      <c r="U644" t="s">
        <v>101</v>
      </c>
      <c r="V644" t="b">
        <v>0</v>
      </c>
      <c r="W644" t="s">
        <v>65</v>
      </c>
      <c r="X644" t="s">
        <v>43</v>
      </c>
      <c r="Y644" t="s">
        <v>41</v>
      </c>
      <c r="Z644" t="s">
        <v>43</v>
      </c>
      <c r="AA644" t="s">
        <v>41</v>
      </c>
      <c r="AB644" t="s">
        <v>41</v>
      </c>
      <c r="AC644" t="s">
        <v>42</v>
      </c>
      <c r="AD644" t="s">
        <v>46</v>
      </c>
      <c r="AE644" t="s">
        <v>54</v>
      </c>
      <c r="AF644" t="s">
        <v>54</v>
      </c>
      <c r="AG644" t="s">
        <v>54</v>
      </c>
      <c r="AH644" t="s">
        <v>282</v>
      </c>
      <c r="AI644">
        <v>1</v>
      </c>
      <c r="AJ644" t="s">
        <v>108</v>
      </c>
      <c r="AK644" t="s">
        <v>57</v>
      </c>
    </row>
    <row r="645" spans="1:37" x14ac:dyDescent="0.3">
      <c r="A645">
        <v>644</v>
      </c>
      <c r="B645">
        <v>648</v>
      </c>
      <c r="C645" t="s">
        <v>37</v>
      </c>
      <c r="G645" t="s">
        <v>67</v>
      </c>
      <c r="H645">
        <v>12307</v>
      </c>
      <c r="I645" t="s">
        <v>283</v>
      </c>
      <c r="J645" t="s">
        <v>40</v>
      </c>
      <c r="K645">
        <v>0</v>
      </c>
      <c r="L645" t="s">
        <v>41</v>
      </c>
      <c r="M645" t="s">
        <v>41</v>
      </c>
      <c r="N645" t="s">
        <v>42</v>
      </c>
      <c r="O645" t="s">
        <v>42</v>
      </c>
      <c r="P645" t="s">
        <v>42</v>
      </c>
      <c r="Q645" t="s">
        <v>42</v>
      </c>
      <c r="R645" t="s">
        <v>42</v>
      </c>
      <c r="S645" t="s">
        <v>41</v>
      </c>
      <c r="T645" t="s">
        <v>42</v>
      </c>
      <c r="U645" t="s">
        <v>44</v>
      </c>
      <c r="V645" t="b">
        <v>0</v>
      </c>
      <c r="W645" t="s">
        <v>73</v>
      </c>
      <c r="X645" t="s">
        <v>41</v>
      </c>
      <c r="Y645" t="s">
        <v>42</v>
      </c>
      <c r="Z645" t="s">
        <v>42</v>
      </c>
      <c r="AA645" t="s">
        <v>41</v>
      </c>
      <c r="AB645" t="s">
        <v>42</v>
      </c>
      <c r="AC645" t="s">
        <v>42</v>
      </c>
      <c r="AD645" t="s">
        <v>59</v>
      </c>
      <c r="AE645" t="s">
        <v>54</v>
      </c>
      <c r="AF645" t="s">
        <v>54</v>
      </c>
      <c r="AG645" t="s">
        <v>54</v>
      </c>
      <c r="AI645">
        <v>0</v>
      </c>
      <c r="AJ645" t="s">
        <v>108</v>
      </c>
      <c r="AK645" t="s">
        <v>57</v>
      </c>
    </row>
    <row r="646" spans="1:37" x14ac:dyDescent="0.3">
      <c r="A646">
        <v>645</v>
      </c>
      <c r="B646">
        <v>649</v>
      </c>
      <c r="C646" t="s">
        <v>37</v>
      </c>
      <c r="G646" t="s">
        <v>61</v>
      </c>
      <c r="H646">
        <v>12308</v>
      </c>
      <c r="I646" t="s">
        <v>39</v>
      </c>
      <c r="J646" t="s">
        <v>71</v>
      </c>
      <c r="K646">
        <v>0</v>
      </c>
      <c r="L646" t="s">
        <v>43</v>
      </c>
      <c r="M646" t="s">
        <v>43</v>
      </c>
      <c r="N646" t="s">
        <v>43</v>
      </c>
      <c r="O646" t="s">
        <v>41</v>
      </c>
      <c r="P646" t="s">
        <v>43</v>
      </c>
      <c r="Q646" t="s">
        <v>43</v>
      </c>
      <c r="R646" t="s">
        <v>43</v>
      </c>
      <c r="S646" t="s">
        <v>43</v>
      </c>
      <c r="T646" t="s">
        <v>43</v>
      </c>
      <c r="U646" t="s">
        <v>52</v>
      </c>
      <c r="V646" t="b">
        <v>0</v>
      </c>
      <c r="W646" t="s">
        <v>43</v>
      </c>
      <c r="X646" t="s">
        <v>41</v>
      </c>
      <c r="Y646" t="s">
        <v>42</v>
      </c>
      <c r="Z646" t="s">
        <v>42</v>
      </c>
      <c r="AA646" t="s">
        <v>41</v>
      </c>
      <c r="AB646" t="s">
        <v>42</v>
      </c>
      <c r="AC646" t="s">
        <v>42</v>
      </c>
      <c r="AD646" t="s">
        <v>53</v>
      </c>
      <c r="AE646" t="s">
        <v>47</v>
      </c>
      <c r="AF646" t="s">
        <v>47</v>
      </c>
      <c r="AG646" t="s">
        <v>47</v>
      </c>
      <c r="AI646">
        <v>0</v>
      </c>
      <c r="AJ646" t="s">
        <v>55</v>
      </c>
      <c r="AK646" t="s">
        <v>49</v>
      </c>
    </row>
    <row r="647" spans="1:37" x14ac:dyDescent="0.3">
      <c r="A647">
        <v>646</v>
      </c>
      <c r="B647">
        <v>650</v>
      </c>
      <c r="C647" t="s">
        <v>37</v>
      </c>
      <c r="G647" t="s">
        <v>83</v>
      </c>
      <c r="H647">
        <v>12303</v>
      </c>
      <c r="I647" t="s">
        <v>117</v>
      </c>
      <c r="J647" t="s">
        <v>40</v>
      </c>
      <c r="K647">
        <v>0</v>
      </c>
      <c r="L647" t="s">
        <v>42</v>
      </c>
      <c r="M647" t="s">
        <v>42</v>
      </c>
      <c r="N647" t="s">
        <v>42</v>
      </c>
      <c r="O647" t="s">
        <v>42</v>
      </c>
      <c r="P647" t="s">
        <v>42</v>
      </c>
      <c r="Q647" t="s">
        <v>42</v>
      </c>
      <c r="R647" t="s">
        <v>42</v>
      </c>
      <c r="S647" t="s">
        <v>42</v>
      </c>
      <c r="T647" t="s">
        <v>42</v>
      </c>
      <c r="U647" t="s">
        <v>72</v>
      </c>
      <c r="V647" t="b">
        <v>0</v>
      </c>
      <c r="W647" t="s">
        <v>45</v>
      </c>
      <c r="X647" t="s">
        <v>41</v>
      </c>
      <c r="Y647" t="s">
        <v>43</v>
      </c>
      <c r="Z647" t="s">
        <v>42</v>
      </c>
      <c r="AA647" t="s">
        <v>42</v>
      </c>
      <c r="AB647" t="s">
        <v>42</v>
      </c>
      <c r="AC647" t="s">
        <v>42</v>
      </c>
      <c r="AD647" t="s">
        <v>53</v>
      </c>
      <c r="AE647" t="s">
        <v>62</v>
      </c>
      <c r="AF647" t="s">
        <v>62</v>
      </c>
      <c r="AG647" t="s">
        <v>62</v>
      </c>
      <c r="AI647">
        <v>0</v>
      </c>
      <c r="AJ647" t="s">
        <v>70</v>
      </c>
      <c r="AK647" t="s">
        <v>57</v>
      </c>
    </row>
    <row r="648" spans="1:37" x14ac:dyDescent="0.3">
      <c r="A648">
        <v>647</v>
      </c>
      <c r="B648">
        <v>651</v>
      </c>
      <c r="C648" t="s">
        <v>37</v>
      </c>
      <c r="G648" t="s">
        <v>61</v>
      </c>
      <c r="H648">
        <v>12305</v>
      </c>
      <c r="I648" t="s">
        <v>39</v>
      </c>
      <c r="J648" t="s">
        <v>40</v>
      </c>
      <c r="K648">
        <v>0</v>
      </c>
      <c r="L648" t="s">
        <v>42</v>
      </c>
      <c r="M648" t="s">
        <v>42</v>
      </c>
      <c r="N648" t="s">
        <v>42</v>
      </c>
      <c r="O648" t="s">
        <v>42</v>
      </c>
      <c r="P648" t="s">
        <v>42</v>
      </c>
      <c r="Q648" t="s">
        <v>42</v>
      </c>
      <c r="R648" t="s">
        <v>42</v>
      </c>
      <c r="S648" t="s">
        <v>42</v>
      </c>
      <c r="T648" t="s">
        <v>42</v>
      </c>
      <c r="U648" t="s">
        <v>72</v>
      </c>
      <c r="V648" t="b">
        <v>0</v>
      </c>
      <c r="W648" t="s">
        <v>65</v>
      </c>
      <c r="X648" t="s">
        <v>42</v>
      </c>
      <c r="Y648" t="s">
        <v>42</v>
      </c>
      <c r="Z648" t="s">
        <v>42</v>
      </c>
      <c r="AA648" t="s">
        <v>42</v>
      </c>
      <c r="AB648" t="s">
        <v>42</v>
      </c>
      <c r="AC648" t="s">
        <v>42</v>
      </c>
      <c r="AD648" t="s">
        <v>120</v>
      </c>
      <c r="AE648" t="s">
        <v>79</v>
      </c>
      <c r="AF648" t="s">
        <v>79</v>
      </c>
      <c r="AG648" t="s">
        <v>79</v>
      </c>
      <c r="AI648">
        <v>0</v>
      </c>
      <c r="AJ648" t="s">
        <v>48</v>
      </c>
      <c r="AK648" t="s">
        <v>57</v>
      </c>
    </row>
    <row r="649" spans="1:37" x14ac:dyDescent="0.3">
      <c r="A649">
        <v>648</v>
      </c>
      <c r="B649">
        <v>652</v>
      </c>
      <c r="C649" t="s">
        <v>37</v>
      </c>
      <c r="G649" t="s">
        <v>67</v>
      </c>
      <c r="H649">
        <v>12307</v>
      </c>
      <c r="I649" t="s">
        <v>39</v>
      </c>
      <c r="J649" t="s">
        <v>144</v>
      </c>
      <c r="K649">
        <v>0</v>
      </c>
      <c r="L649" t="s">
        <v>41</v>
      </c>
      <c r="M649" t="s">
        <v>41</v>
      </c>
      <c r="N649" t="s">
        <v>41</v>
      </c>
      <c r="O649" t="s">
        <v>41</v>
      </c>
      <c r="P649" t="s">
        <v>42</v>
      </c>
      <c r="Q649" t="s">
        <v>42</v>
      </c>
      <c r="R649" t="s">
        <v>41</v>
      </c>
      <c r="S649" t="s">
        <v>41</v>
      </c>
      <c r="T649" t="s">
        <v>42</v>
      </c>
      <c r="U649" t="s">
        <v>56</v>
      </c>
      <c r="V649" t="b">
        <v>0</v>
      </c>
      <c r="W649" t="s">
        <v>43</v>
      </c>
      <c r="X649" t="s">
        <v>41</v>
      </c>
      <c r="Y649" t="s">
        <v>42</v>
      </c>
      <c r="Z649" t="s">
        <v>41</v>
      </c>
      <c r="AA649" t="s">
        <v>41</v>
      </c>
      <c r="AB649" t="s">
        <v>41</v>
      </c>
      <c r="AC649" t="s">
        <v>41</v>
      </c>
      <c r="AD649" t="s">
        <v>46</v>
      </c>
      <c r="AE649" t="s">
        <v>54</v>
      </c>
      <c r="AF649" t="s">
        <v>54</v>
      </c>
      <c r="AG649" t="s">
        <v>62</v>
      </c>
      <c r="AI649">
        <v>0</v>
      </c>
      <c r="AJ649" t="s">
        <v>108</v>
      </c>
      <c r="AK649" t="s">
        <v>49</v>
      </c>
    </row>
    <row r="650" spans="1:37" x14ac:dyDescent="0.3">
      <c r="A650">
        <v>649</v>
      </c>
      <c r="B650">
        <v>653</v>
      </c>
      <c r="C650" t="s">
        <v>37</v>
      </c>
      <c r="G650" t="s">
        <v>38</v>
      </c>
      <c r="H650">
        <v>12305</v>
      </c>
      <c r="I650" t="s">
        <v>39</v>
      </c>
      <c r="J650" t="s">
        <v>40</v>
      </c>
      <c r="K650">
        <v>0</v>
      </c>
      <c r="L650" t="s">
        <v>43</v>
      </c>
      <c r="M650" t="s">
        <v>42</v>
      </c>
      <c r="N650" t="s">
        <v>42</v>
      </c>
      <c r="O650" t="s">
        <v>42</v>
      </c>
      <c r="P650" t="s">
        <v>43</v>
      </c>
      <c r="Q650" t="s">
        <v>42</v>
      </c>
      <c r="R650" t="s">
        <v>43</v>
      </c>
      <c r="S650" t="s">
        <v>43</v>
      </c>
      <c r="T650" t="s">
        <v>43</v>
      </c>
      <c r="U650" t="s">
        <v>72</v>
      </c>
      <c r="V650" t="b">
        <v>0</v>
      </c>
      <c r="W650" t="s">
        <v>65</v>
      </c>
      <c r="X650" t="s">
        <v>41</v>
      </c>
      <c r="Y650" t="s">
        <v>41</v>
      </c>
      <c r="Z650" t="s">
        <v>41</v>
      </c>
      <c r="AA650" t="s">
        <v>41</v>
      </c>
      <c r="AB650" t="s">
        <v>41</v>
      </c>
      <c r="AC650" t="s">
        <v>41</v>
      </c>
      <c r="AD650" t="s">
        <v>77</v>
      </c>
      <c r="AE650" t="s">
        <v>47</v>
      </c>
      <c r="AF650" t="s">
        <v>47</v>
      </c>
      <c r="AG650" t="s">
        <v>47</v>
      </c>
      <c r="AI650">
        <v>0</v>
      </c>
      <c r="AJ650" t="s">
        <v>48</v>
      </c>
      <c r="AK650" t="s">
        <v>49</v>
      </c>
    </row>
    <row r="651" spans="1:37" x14ac:dyDescent="0.3">
      <c r="A651">
        <v>650</v>
      </c>
      <c r="B651">
        <v>654</v>
      </c>
      <c r="C651" t="s">
        <v>37</v>
      </c>
      <c r="G651" t="s">
        <v>83</v>
      </c>
      <c r="H651">
        <v>12305</v>
      </c>
      <c r="I651" t="s">
        <v>39</v>
      </c>
      <c r="J651" t="s">
        <v>40</v>
      </c>
      <c r="K651">
        <v>0</v>
      </c>
      <c r="L651" t="s">
        <v>41</v>
      </c>
      <c r="M651" t="s">
        <v>41</v>
      </c>
      <c r="N651" t="s">
        <v>42</v>
      </c>
      <c r="O651" t="s">
        <v>42</v>
      </c>
      <c r="P651" t="s">
        <v>42</v>
      </c>
      <c r="Q651" t="s">
        <v>42</v>
      </c>
      <c r="R651" t="s">
        <v>43</v>
      </c>
      <c r="S651" t="s">
        <v>43</v>
      </c>
      <c r="T651" t="s">
        <v>43</v>
      </c>
      <c r="U651" t="s">
        <v>72</v>
      </c>
      <c r="V651" t="b">
        <v>0</v>
      </c>
      <c r="W651" t="s">
        <v>65</v>
      </c>
      <c r="X651" t="s">
        <v>41</v>
      </c>
      <c r="Y651" t="s">
        <v>41</v>
      </c>
      <c r="Z651" t="s">
        <v>41</v>
      </c>
      <c r="AA651" t="s">
        <v>41</v>
      </c>
      <c r="AB651" t="s">
        <v>41</v>
      </c>
      <c r="AC651" t="s">
        <v>41</v>
      </c>
      <c r="AD651" t="s">
        <v>46</v>
      </c>
      <c r="AE651" t="s">
        <v>54</v>
      </c>
      <c r="AF651" t="s">
        <v>54</v>
      </c>
      <c r="AG651" t="s">
        <v>54</v>
      </c>
      <c r="AH651" t="s">
        <v>284</v>
      </c>
      <c r="AI651">
        <v>1</v>
      </c>
      <c r="AJ651" t="s">
        <v>48</v>
      </c>
      <c r="AK651" t="s">
        <v>84</v>
      </c>
    </row>
    <row r="652" spans="1:37" x14ac:dyDescent="0.3">
      <c r="A652">
        <v>651</v>
      </c>
      <c r="B652">
        <v>655</v>
      </c>
      <c r="C652" t="s">
        <v>37</v>
      </c>
      <c r="G652" t="s">
        <v>61</v>
      </c>
      <c r="H652">
        <v>12307</v>
      </c>
      <c r="I652" t="s">
        <v>39</v>
      </c>
      <c r="J652" t="s">
        <v>40</v>
      </c>
      <c r="K652">
        <v>0</v>
      </c>
      <c r="L652" t="s">
        <v>41</v>
      </c>
      <c r="M652" t="s">
        <v>41</v>
      </c>
      <c r="N652" t="s">
        <v>41</v>
      </c>
      <c r="O652" t="s">
        <v>42</v>
      </c>
      <c r="P652" t="s">
        <v>43</v>
      </c>
      <c r="Q652" t="s">
        <v>42</v>
      </c>
      <c r="R652" t="s">
        <v>41</v>
      </c>
      <c r="S652" t="s">
        <v>41</v>
      </c>
      <c r="T652" t="s">
        <v>41</v>
      </c>
      <c r="U652" t="s">
        <v>56</v>
      </c>
      <c r="V652" t="b">
        <v>0</v>
      </c>
      <c r="W652" t="s">
        <v>43</v>
      </c>
      <c r="X652" t="s">
        <v>41</v>
      </c>
      <c r="Y652" t="s">
        <v>41</v>
      </c>
      <c r="Z652" t="s">
        <v>41</v>
      </c>
      <c r="AA652" t="s">
        <v>41</v>
      </c>
      <c r="AB652" t="s">
        <v>41</v>
      </c>
      <c r="AC652" t="s">
        <v>41</v>
      </c>
      <c r="AD652" t="s">
        <v>53</v>
      </c>
      <c r="AE652" t="s">
        <v>62</v>
      </c>
      <c r="AF652" t="s">
        <v>62</v>
      </c>
      <c r="AG652" t="s">
        <v>62</v>
      </c>
      <c r="AI652">
        <v>0</v>
      </c>
      <c r="AJ652" t="s">
        <v>108</v>
      </c>
      <c r="AK652" t="s">
        <v>49</v>
      </c>
    </row>
    <row r="653" spans="1:37" x14ac:dyDescent="0.3">
      <c r="A653">
        <v>652</v>
      </c>
      <c r="B653">
        <v>656</v>
      </c>
      <c r="C653" t="s">
        <v>37</v>
      </c>
      <c r="G653" t="s">
        <v>58</v>
      </c>
      <c r="H653">
        <v>12309</v>
      </c>
      <c r="I653" t="s">
        <v>51</v>
      </c>
      <c r="J653" t="s">
        <v>71</v>
      </c>
      <c r="K653">
        <v>1</v>
      </c>
      <c r="L653" t="s">
        <v>41</v>
      </c>
      <c r="M653" t="s">
        <v>41</v>
      </c>
      <c r="N653" t="s">
        <v>41</v>
      </c>
      <c r="O653" t="s">
        <v>42</v>
      </c>
      <c r="P653" t="s">
        <v>42</v>
      </c>
      <c r="Q653" t="s">
        <v>42</v>
      </c>
      <c r="R653" t="s">
        <v>43</v>
      </c>
      <c r="S653" t="s">
        <v>43</v>
      </c>
      <c r="T653" t="s">
        <v>42</v>
      </c>
      <c r="U653" t="s">
        <v>56</v>
      </c>
      <c r="V653" t="b">
        <v>0</v>
      </c>
      <c r="W653" t="s">
        <v>45</v>
      </c>
      <c r="X653" t="s">
        <v>41</v>
      </c>
      <c r="Y653" t="s">
        <v>42</v>
      </c>
      <c r="Z653" t="s">
        <v>42</v>
      </c>
      <c r="AA653" t="s">
        <v>41</v>
      </c>
      <c r="AB653" t="s">
        <v>42</v>
      </c>
      <c r="AC653" t="s">
        <v>42</v>
      </c>
      <c r="AD653" t="s">
        <v>59</v>
      </c>
      <c r="AE653" t="s">
        <v>54</v>
      </c>
      <c r="AF653" t="s">
        <v>47</v>
      </c>
      <c r="AG653" t="s">
        <v>47</v>
      </c>
      <c r="AI653">
        <v>0</v>
      </c>
      <c r="AJ653" t="s">
        <v>60</v>
      </c>
      <c r="AK653" t="s">
        <v>49</v>
      </c>
    </row>
    <row r="654" spans="1:37" x14ac:dyDescent="0.3">
      <c r="A654">
        <v>653</v>
      </c>
      <c r="B654">
        <v>657</v>
      </c>
      <c r="C654" t="s">
        <v>37</v>
      </c>
      <c r="G654" t="s">
        <v>58</v>
      </c>
      <c r="H654">
        <v>12308</v>
      </c>
      <c r="I654" t="s">
        <v>88</v>
      </c>
      <c r="J654" t="s">
        <v>40</v>
      </c>
      <c r="K654">
        <v>0</v>
      </c>
      <c r="L654" t="s">
        <v>43</v>
      </c>
      <c r="M654" t="s">
        <v>43</v>
      </c>
      <c r="N654" t="s">
        <v>42</v>
      </c>
      <c r="O654" t="s">
        <v>42</v>
      </c>
      <c r="P654" t="s">
        <v>42</v>
      </c>
      <c r="Q654" t="s">
        <v>42</v>
      </c>
      <c r="R654" t="s">
        <v>43</v>
      </c>
      <c r="S654" t="s">
        <v>42</v>
      </c>
      <c r="T654" t="s">
        <v>43</v>
      </c>
      <c r="U654" t="s">
        <v>52</v>
      </c>
      <c r="V654" t="b">
        <v>0</v>
      </c>
      <c r="W654" t="s">
        <v>43</v>
      </c>
      <c r="X654" t="s">
        <v>43</v>
      </c>
      <c r="Y654" t="s">
        <v>42</v>
      </c>
      <c r="Z654" t="s">
        <v>42</v>
      </c>
      <c r="AA654" t="s">
        <v>42</v>
      </c>
      <c r="AB654" t="s">
        <v>43</v>
      </c>
      <c r="AC654" t="s">
        <v>42</v>
      </c>
      <c r="AD654" t="s">
        <v>77</v>
      </c>
      <c r="AE654" t="s">
        <v>79</v>
      </c>
      <c r="AF654" t="s">
        <v>79</v>
      </c>
      <c r="AG654" t="s">
        <v>62</v>
      </c>
      <c r="AH654" t="s">
        <v>285</v>
      </c>
      <c r="AI654">
        <v>1</v>
      </c>
      <c r="AJ654" t="s">
        <v>55</v>
      </c>
      <c r="AK654" t="s">
        <v>49</v>
      </c>
    </row>
    <row r="655" spans="1:37" x14ac:dyDescent="0.3">
      <c r="A655">
        <v>654</v>
      </c>
      <c r="B655">
        <v>658</v>
      </c>
      <c r="C655" t="s">
        <v>37</v>
      </c>
      <c r="G655" t="s">
        <v>58</v>
      </c>
      <c r="H655">
        <v>12303</v>
      </c>
      <c r="I655" t="s">
        <v>272</v>
      </c>
      <c r="J655" t="s">
        <v>40</v>
      </c>
      <c r="K655">
        <v>0</v>
      </c>
      <c r="L655" t="s">
        <v>41</v>
      </c>
      <c r="M655" t="s">
        <v>42</v>
      </c>
      <c r="N655" t="s">
        <v>42</v>
      </c>
      <c r="O655" t="s">
        <v>42</v>
      </c>
      <c r="P655" t="s">
        <v>41</v>
      </c>
      <c r="Q655" t="s">
        <v>42</v>
      </c>
      <c r="R655" t="s">
        <v>42</v>
      </c>
      <c r="S655" t="s">
        <v>41</v>
      </c>
      <c r="T655" t="s">
        <v>41</v>
      </c>
      <c r="U655" t="s">
        <v>101</v>
      </c>
      <c r="V655" t="b">
        <v>0</v>
      </c>
      <c r="W655" t="s">
        <v>43</v>
      </c>
      <c r="X655" t="s">
        <v>41</v>
      </c>
      <c r="Y655" t="s">
        <v>41</v>
      </c>
      <c r="Z655" t="s">
        <v>41</v>
      </c>
      <c r="AA655" t="s">
        <v>41</v>
      </c>
      <c r="AB655" t="s">
        <v>41</v>
      </c>
      <c r="AC655" t="s">
        <v>41</v>
      </c>
      <c r="AD655" t="s">
        <v>59</v>
      </c>
      <c r="AE655" t="s">
        <v>54</v>
      </c>
      <c r="AF655" t="s">
        <v>54</v>
      </c>
      <c r="AG655" t="s">
        <v>54</v>
      </c>
      <c r="AI655">
        <v>0</v>
      </c>
      <c r="AJ655" t="s">
        <v>70</v>
      </c>
      <c r="AK655" t="s">
        <v>84</v>
      </c>
    </row>
    <row r="656" spans="1:37" x14ac:dyDescent="0.3">
      <c r="A656">
        <v>655</v>
      </c>
      <c r="B656">
        <v>659</v>
      </c>
      <c r="C656" t="s">
        <v>37</v>
      </c>
      <c r="G656" t="s">
        <v>83</v>
      </c>
      <c r="H656">
        <v>12309</v>
      </c>
      <c r="I656" t="s">
        <v>51</v>
      </c>
      <c r="J656" t="s">
        <v>71</v>
      </c>
      <c r="K656">
        <v>1</v>
      </c>
      <c r="L656" t="s">
        <v>41</v>
      </c>
      <c r="M656" t="s">
        <v>41</v>
      </c>
      <c r="N656" t="s">
        <v>41</v>
      </c>
      <c r="O656" t="s">
        <v>42</v>
      </c>
      <c r="P656" t="s">
        <v>41</v>
      </c>
      <c r="Q656" t="s">
        <v>41</v>
      </c>
      <c r="R656" t="s">
        <v>41</v>
      </c>
      <c r="S656" t="s">
        <v>41</v>
      </c>
      <c r="T656" t="s">
        <v>41</v>
      </c>
      <c r="U656" t="s">
        <v>56</v>
      </c>
      <c r="V656" t="b">
        <v>0</v>
      </c>
      <c r="W656" t="s">
        <v>45</v>
      </c>
      <c r="X656" t="s">
        <v>41</v>
      </c>
      <c r="Y656" t="s">
        <v>41</v>
      </c>
      <c r="Z656" t="s">
        <v>41</v>
      </c>
      <c r="AA656" t="s">
        <v>41</v>
      </c>
      <c r="AB656" t="s">
        <v>41</v>
      </c>
      <c r="AC656" t="s">
        <v>41</v>
      </c>
      <c r="AD656" t="s">
        <v>59</v>
      </c>
      <c r="AE656" t="s">
        <v>62</v>
      </c>
      <c r="AF656" t="s">
        <v>62</v>
      </c>
      <c r="AG656" t="s">
        <v>62</v>
      </c>
      <c r="AI656">
        <v>0</v>
      </c>
      <c r="AJ656" t="s">
        <v>60</v>
      </c>
      <c r="AK656" t="s">
        <v>57</v>
      </c>
    </row>
    <row r="657" spans="1:37" x14ac:dyDescent="0.3">
      <c r="A657">
        <v>656</v>
      </c>
      <c r="B657">
        <v>660</v>
      </c>
      <c r="C657" t="s">
        <v>37</v>
      </c>
      <c r="G657" t="s">
        <v>38</v>
      </c>
      <c r="H657">
        <v>12307</v>
      </c>
      <c r="I657" t="s">
        <v>39</v>
      </c>
      <c r="J657" t="s">
        <v>64</v>
      </c>
      <c r="K657">
        <v>1</v>
      </c>
      <c r="L657" t="s">
        <v>43</v>
      </c>
      <c r="M657" t="s">
        <v>43</v>
      </c>
      <c r="N657" t="s">
        <v>42</v>
      </c>
      <c r="O657" t="s">
        <v>42</v>
      </c>
      <c r="P657" t="s">
        <v>42</v>
      </c>
      <c r="Q657" t="s">
        <v>42</v>
      </c>
      <c r="R657" t="s">
        <v>43</v>
      </c>
      <c r="S657" t="s">
        <v>43</v>
      </c>
      <c r="T657" t="s">
        <v>42</v>
      </c>
      <c r="U657" t="s">
        <v>52</v>
      </c>
      <c r="V657" t="b">
        <v>1</v>
      </c>
      <c r="W657" t="s">
        <v>45</v>
      </c>
      <c r="X657" t="s">
        <v>43</v>
      </c>
      <c r="Y657" t="s">
        <v>43</v>
      </c>
      <c r="Z657" t="s">
        <v>41</v>
      </c>
      <c r="AA657" t="s">
        <v>41</v>
      </c>
      <c r="AB657" t="s">
        <v>43</v>
      </c>
      <c r="AC657" t="s">
        <v>41</v>
      </c>
      <c r="AD657" t="s">
        <v>53</v>
      </c>
      <c r="AE657" t="s">
        <v>47</v>
      </c>
      <c r="AF657" t="s">
        <v>47</v>
      </c>
      <c r="AG657" t="s">
        <v>47</v>
      </c>
      <c r="AI657">
        <v>0</v>
      </c>
      <c r="AJ657" t="s">
        <v>108</v>
      </c>
      <c r="AK657" t="s">
        <v>49</v>
      </c>
    </row>
    <row r="658" spans="1:37" x14ac:dyDescent="0.3">
      <c r="A658">
        <v>657</v>
      </c>
      <c r="B658">
        <v>661</v>
      </c>
      <c r="C658" t="s">
        <v>37</v>
      </c>
      <c r="G658" t="s">
        <v>83</v>
      </c>
      <c r="H658">
        <v>12307</v>
      </c>
      <c r="I658" t="s">
        <v>286</v>
      </c>
      <c r="J658" t="s">
        <v>130</v>
      </c>
      <c r="K658">
        <v>0</v>
      </c>
      <c r="L658" t="s">
        <v>41</v>
      </c>
      <c r="M658" t="s">
        <v>41</v>
      </c>
      <c r="N658" t="s">
        <v>42</v>
      </c>
      <c r="O658" t="s">
        <v>42</v>
      </c>
      <c r="P658" t="s">
        <v>43</v>
      </c>
      <c r="Q658" t="s">
        <v>42</v>
      </c>
      <c r="R658" t="s">
        <v>41</v>
      </c>
      <c r="S658" t="s">
        <v>43</v>
      </c>
      <c r="T658" t="s">
        <v>41</v>
      </c>
      <c r="U658" t="s">
        <v>52</v>
      </c>
      <c r="V658" t="b">
        <v>0</v>
      </c>
      <c r="W658" t="s">
        <v>73</v>
      </c>
      <c r="X658" t="s">
        <v>41</v>
      </c>
      <c r="Y658" t="s">
        <v>43</v>
      </c>
      <c r="Z658" t="s">
        <v>43</v>
      </c>
      <c r="AA658" t="s">
        <v>41</v>
      </c>
      <c r="AB658" t="s">
        <v>43</v>
      </c>
      <c r="AC658" t="s">
        <v>43</v>
      </c>
      <c r="AD658" t="s">
        <v>53</v>
      </c>
      <c r="AE658" t="s">
        <v>47</v>
      </c>
      <c r="AF658" t="s">
        <v>47</v>
      </c>
      <c r="AG658" t="s">
        <v>47</v>
      </c>
      <c r="AH658" t="s">
        <v>287</v>
      </c>
      <c r="AI658">
        <v>1</v>
      </c>
      <c r="AJ658" t="s">
        <v>108</v>
      </c>
      <c r="AK658" t="s">
        <v>49</v>
      </c>
    </row>
    <row r="659" spans="1:37" x14ac:dyDescent="0.3">
      <c r="A659">
        <v>658</v>
      </c>
      <c r="B659">
        <v>662</v>
      </c>
      <c r="C659" t="s">
        <v>37</v>
      </c>
      <c r="G659" t="s">
        <v>50</v>
      </c>
      <c r="H659">
        <v>12306</v>
      </c>
      <c r="I659" t="s">
        <v>39</v>
      </c>
      <c r="J659" t="s">
        <v>40</v>
      </c>
      <c r="K659">
        <v>0</v>
      </c>
      <c r="L659" t="s">
        <v>41</v>
      </c>
      <c r="M659" t="s">
        <v>41</v>
      </c>
      <c r="N659" t="s">
        <v>43</v>
      </c>
      <c r="O659" t="s">
        <v>42</v>
      </c>
      <c r="P659" t="s">
        <v>42</v>
      </c>
      <c r="Q659" t="s">
        <v>42</v>
      </c>
      <c r="R659" t="s">
        <v>41</v>
      </c>
      <c r="S659" t="s">
        <v>41</v>
      </c>
      <c r="T659" t="s">
        <v>41</v>
      </c>
      <c r="U659" t="s">
        <v>52</v>
      </c>
      <c r="V659" t="b">
        <v>0</v>
      </c>
      <c r="W659" t="s">
        <v>73</v>
      </c>
      <c r="X659" t="s">
        <v>41</v>
      </c>
      <c r="Y659" t="s">
        <v>43</v>
      </c>
      <c r="Z659" t="s">
        <v>41</v>
      </c>
      <c r="AA659" t="s">
        <v>41</v>
      </c>
      <c r="AB659" t="s">
        <v>43</v>
      </c>
      <c r="AC659" t="s">
        <v>41</v>
      </c>
      <c r="AD659" t="s">
        <v>59</v>
      </c>
      <c r="AE659" t="s">
        <v>54</v>
      </c>
      <c r="AF659" t="s">
        <v>54</v>
      </c>
      <c r="AG659" t="s">
        <v>47</v>
      </c>
      <c r="AI659">
        <v>0</v>
      </c>
      <c r="AJ659" t="s">
        <v>82</v>
      </c>
      <c r="AK659" t="s">
        <v>57</v>
      </c>
    </row>
    <row r="660" spans="1:37" x14ac:dyDescent="0.3">
      <c r="A660">
        <v>659</v>
      </c>
      <c r="B660">
        <v>663</v>
      </c>
      <c r="C660" t="s">
        <v>37</v>
      </c>
      <c r="G660" t="s">
        <v>83</v>
      </c>
      <c r="H660">
        <v>12307</v>
      </c>
      <c r="I660" t="s">
        <v>39</v>
      </c>
      <c r="J660" t="s">
        <v>40</v>
      </c>
      <c r="K660">
        <v>0</v>
      </c>
      <c r="L660" t="s">
        <v>43</v>
      </c>
      <c r="M660" t="s">
        <v>41</v>
      </c>
      <c r="N660" t="s">
        <v>42</v>
      </c>
      <c r="O660" t="s">
        <v>42</v>
      </c>
      <c r="P660" t="s">
        <v>43</v>
      </c>
      <c r="Q660" t="s">
        <v>42</v>
      </c>
      <c r="R660" t="s">
        <v>43</v>
      </c>
      <c r="S660" t="s">
        <v>41</v>
      </c>
      <c r="T660" t="s">
        <v>42</v>
      </c>
      <c r="U660" t="s">
        <v>56</v>
      </c>
      <c r="V660" t="b">
        <v>0</v>
      </c>
      <c r="W660" t="s">
        <v>41</v>
      </c>
      <c r="X660" t="s">
        <v>41</v>
      </c>
      <c r="Y660" t="s">
        <v>42</v>
      </c>
      <c r="Z660" t="s">
        <v>42</v>
      </c>
      <c r="AA660" t="s">
        <v>41</v>
      </c>
      <c r="AB660" t="s">
        <v>42</v>
      </c>
      <c r="AC660" t="s">
        <v>42</v>
      </c>
      <c r="AD660" t="s">
        <v>59</v>
      </c>
      <c r="AE660" t="s">
        <v>47</v>
      </c>
      <c r="AF660" t="s">
        <v>62</v>
      </c>
      <c r="AG660" t="s">
        <v>62</v>
      </c>
      <c r="AH660" t="s">
        <v>288</v>
      </c>
      <c r="AI660">
        <v>1</v>
      </c>
      <c r="AJ660" t="s">
        <v>108</v>
      </c>
      <c r="AK660" t="s">
        <v>49</v>
      </c>
    </row>
    <row r="661" spans="1:37" x14ac:dyDescent="0.3">
      <c r="A661">
        <v>660</v>
      </c>
      <c r="B661">
        <v>664</v>
      </c>
      <c r="C661" t="s">
        <v>37</v>
      </c>
      <c r="G661" t="s">
        <v>50</v>
      </c>
      <c r="H661">
        <v>12307</v>
      </c>
      <c r="I661" t="s">
        <v>39</v>
      </c>
      <c r="J661" t="s">
        <v>40</v>
      </c>
      <c r="K661">
        <v>0</v>
      </c>
      <c r="L661" t="s">
        <v>41</v>
      </c>
      <c r="M661" t="s">
        <v>41</v>
      </c>
      <c r="N661" t="s">
        <v>42</v>
      </c>
      <c r="O661" t="s">
        <v>42</v>
      </c>
      <c r="P661" t="s">
        <v>42</v>
      </c>
      <c r="Q661" t="s">
        <v>42</v>
      </c>
      <c r="R661" t="s">
        <v>41</v>
      </c>
      <c r="S661" t="s">
        <v>41</v>
      </c>
      <c r="T661" t="s">
        <v>41</v>
      </c>
      <c r="U661" t="s">
        <v>56</v>
      </c>
      <c r="V661" t="b">
        <v>0</v>
      </c>
      <c r="W661" t="s">
        <v>73</v>
      </c>
      <c r="X661" t="s">
        <v>43</v>
      </c>
      <c r="Y661" t="s">
        <v>43</v>
      </c>
      <c r="Z661" t="s">
        <v>41</v>
      </c>
      <c r="AA661" t="s">
        <v>43</v>
      </c>
      <c r="AB661" t="s">
        <v>43</v>
      </c>
      <c r="AC661" t="s">
        <v>41</v>
      </c>
      <c r="AD661" t="s">
        <v>77</v>
      </c>
      <c r="AE661" t="s">
        <v>54</v>
      </c>
      <c r="AF661" t="s">
        <v>47</v>
      </c>
      <c r="AG661" t="s">
        <v>62</v>
      </c>
      <c r="AH661" t="s">
        <v>289</v>
      </c>
      <c r="AI661">
        <v>1</v>
      </c>
      <c r="AJ661" t="s">
        <v>108</v>
      </c>
      <c r="AK661" t="s">
        <v>49</v>
      </c>
    </row>
    <row r="662" spans="1:37" x14ac:dyDescent="0.3">
      <c r="A662">
        <v>661</v>
      </c>
      <c r="B662">
        <v>665</v>
      </c>
      <c r="C662" t="s">
        <v>37</v>
      </c>
      <c r="G662" t="s">
        <v>38</v>
      </c>
      <c r="H662">
        <v>12307</v>
      </c>
      <c r="I662" t="s">
        <v>39</v>
      </c>
      <c r="J662" t="s">
        <v>64</v>
      </c>
      <c r="K662">
        <v>0</v>
      </c>
      <c r="L662" t="s">
        <v>41</v>
      </c>
      <c r="M662" t="s">
        <v>41</v>
      </c>
      <c r="N662" t="s">
        <v>42</v>
      </c>
      <c r="O662" t="s">
        <v>42</v>
      </c>
      <c r="P662" t="s">
        <v>42</v>
      </c>
      <c r="Q662" t="s">
        <v>42</v>
      </c>
      <c r="R662" t="s">
        <v>41</v>
      </c>
      <c r="S662" t="s">
        <v>42</v>
      </c>
      <c r="T662" t="s">
        <v>42</v>
      </c>
      <c r="U662" t="s">
        <v>56</v>
      </c>
      <c r="V662" t="b">
        <v>0</v>
      </c>
      <c r="W662" t="s">
        <v>65</v>
      </c>
      <c r="X662" t="s">
        <v>41</v>
      </c>
      <c r="Y662" t="s">
        <v>42</v>
      </c>
      <c r="Z662" t="s">
        <v>41</v>
      </c>
      <c r="AA662" t="s">
        <v>41</v>
      </c>
      <c r="AB662" t="s">
        <v>41</v>
      </c>
      <c r="AC662" t="s">
        <v>41</v>
      </c>
      <c r="AD662" t="s">
        <v>53</v>
      </c>
      <c r="AE662" t="s">
        <v>47</v>
      </c>
      <c r="AF662" t="s">
        <v>62</v>
      </c>
      <c r="AG662" t="s">
        <v>47</v>
      </c>
      <c r="AH662" t="s">
        <v>290</v>
      </c>
      <c r="AI662">
        <v>1</v>
      </c>
      <c r="AJ662" t="s">
        <v>108</v>
      </c>
      <c r="AK662" t="s">
        <v>49</v>
      </c>
    </row>
    <row r="663" spans="1:37" x14ac:dyDescent="0.3">
      <c r="A663">
        <v>662</v>
      </c>
      <c r="B663">
        <v>666</v>
      </c>
      <c r="C663" t="s">
        <v>37</v>
      </c>
      <c r="G663" t="s">
        <v>61</v>
      </c>
      <c r="H663">
        <v>12307</v>
      </c>
      <c r="I663" t="s">
        <v>39</v>
      </c>
      <c r="J663" t="s">
        <v>40</v>
      </c>
      <c r="K663">
        <v>0</v>
      </c>
      <c r="L663" t="s">
        <v>42</v>
      </c>
      <c r="M663" t="s">
        <v>41</v>
      </c>
      <c r="N663" t="s">
        <v>42</v>
      </c>
      <c r="O663" t="s">
        <v>42</v>
      </c>
      <c r="P663" t="s">
        <v>43</v>
      </c>
      <c r="Q663" t="s">
        <v>42</v>
      </c>
      <c r="R663" t="s">
        <v>43</v>
      </c>
      <c r="S663" t="s">
        <v>41</v>
      </c>
      <c r="T663" t="s">
        <v>42</v>
      </c>
      <c r="U663" t="s">
        <v>56</v>
      </c>
      <c r="V663" t="b">
        <v>0</v>
      </c>
      <c r="W663" t="s">
        <v>45</v>
      </c>
      <c r="X663" t="s">
        <v>41</v>
      </c>
      <c r="Y663" t="s">
        <v>42</v>
      </c>
      <c r="Z663" t="s">
        <v>42</v>
      </c>
      <c r="AA663" t="s">
        <v>41</v>
      </c>
      <c r="AB663" t="s">
        <v>42</v>
      </c>
      <c r="AC663" t="s">
        <v>42</v>
      </c>
      <c r="AD663" t="s">
        <v>46</v>
      </c>
      <c r="AE663" t="s">
        <v>54</v>
      </c>
      <c r="AF663" t="s">
        <v>54</v>
      </c>
      <c r="AG663" t="s">
        <v>47</v>
      </c>
      <c r="AH663" t="s">
        <v>291</v>
      </c>
      <c r="AI663">
        <v>1</v>
      </c>
      <c r="AJ663" t="s">
        <v>108</v>
      </c>
      <c r="AK663" t="s">
        <v>57</v>
      </c>
    </row>
    <row r="664" spans="1:37" x14ac:dyDescent="0.3">
      <c r="A664">
        <v>663</v>
      </c>
      <c r="B664">
        <v>667</v>
      </c>
      <c r="C664" t="s">
        <v>37</v>
      </c>
      <c r="G664" t="s">
        <v>85</v>
      </c>
      <c r="H664">
        <v>12307</v>
      </c>
      <c r="I664" t="s">
        <v>39</v>
      </c>
      <c r="J664" t="s">
        <v>40</v>
      </c>
      <c r="K664">
        <v>0</v>
      </c>
      <c r="L664" t="s">
        <v>42</v>
      </c>
      <c r="M664" t="s">
        <v>41</v>
      </c>
      <c r="N664" t="s">
        <v>42</v>
      </c>
      <c r="O664" t="s">
        <v>42</v>
      </c>
      <c r="P664" t="s">
        <v>42</v>
      </c>
      <c r="Q664" t="s">
        <v>42</v>
      </c>
      <c r="R664" t="s">
        <v>43</v>
      </c>
      <c r="S664" t="s">
        <v>41</v>
      </c>
      <c r="T664" t="s">
        <v>42</v>
      </c>
      <c r="U664" t="s">
        <v>56</v>
      </c>
      <c r="V664" t="b">
        <v>0</v>
      </c>
      <c r="W664" t="s">
        <v>45</v>
      </c>
      <c r="X664" t="s">
        <v>41</v>
      </c>
      <c r="Y664" t="s">
        <v>43</v>
      </c>
      <c r="Z664" t="s">
        <v>42</v>
      </c>
      <c r="AA664" t="s">
        <v>41</v>
      </c>
      <c r="AB664" t="s">
        <v>43</v>
      </c>
      <c r="AC664" t="s">
        <v>42</v>
      </c>
      <c r="AD664" t="s">
        <v>59</v>
      </c>
      <c r="AE664" t="s">
        <v>54</v>
      </c>
      <c r="AF664" t="s">
        <v>54</v>
      </c>
      <c r="AG664" t="s">
        <v>54</v>
      </c>
      <c r="AH664" t="s">
        <v>292</v>
      </c>
      <c r="AI664">
        <v>1</v>
      </c>
      <c r="AJ664" t="s">
        <v>108</v>
      </c>
      <c r="AK664" t="s">
        <v>57</v>
      </c>
    </row>
    <row r="665" spans="1:37" x14ac:dyDescent="0.3">
      <c r="A665">
        <v>664</v>
      </c>
      <c r="B665">
        <v>668</v>
      </c>
      <c r="C665" t="s">
        <v>37</v>
      </c>
      <c r="G665" t="s">
        <v>83</v>
      </c>
      <c r="H665">
        <v>12307</v>
      </c>
      <c r="I665" t="s">
        <v>39</v>
      </c>
      <c r="J665" t="s">
        <v>40</v>
      </c>
      <c r="K665">
        <v>0</v>
      </c>
      <c r="L665" t="s">
        <v>41</v>
      </c>
      <c r="M665" t="s">
        <v>41</v>
      </c>
      <c r="N665" t="s">
        <v>43</v>
      </c>
      <c r="O665" t="s">
        <v>42</v>
      </c>
      <c r="P665" t="s">
        <v>41</v>
      </c>
      <c r="Q665" t="s">
        <v>42</v>
      </c>
      <c r="R665" t="s">
        <v>43</v>
      </c>
      <c r="S665" t="s">
        <v>43</v>
      </c>
      <c r="T665" t="s">
        <v>43</v>
      </c>
      <c r="U665" t="s">
        <v>44</v>
      </c>
      <c r="V665" t="b">
        <v>0</v>
      </c>
      <c r="W665" t="s">
        <v>65</v>
      </c>
      <c r="X665" t="s">
        <v>41</v>
      </c>
      <c r="Y665" t="s">
        <v>43</v>
      </c>
      <c r="Z665" t="s">
        <v>42</v>
      </c>
      <c r="AA665" t="s">
        <v>41</v>
      </c>
      <c r="AB665" t="s">
        <v>43</v>
      </c>
      <c r="AC665" t="s">
        <v>42</v>
      </c>
      <c r="AD665" t="s">
        <v>59</v>
      </c>
      <c r="AE665" t="s">
        <v>47</v>
      </c>
      <c r="AF665" t="s">
        <v>47</v>
      </c>
      <c r="AG665" t="s">
        <v>47</v>
      </c>
      <c r="AH665" t="s">
        <v>293</v>
      </c>
      <c r="AI665">
        <v>1</v>
      </c>
      <c r="AJ665" t="s">
        <v>108</v>
      </c>
      <c r="AK665" t="s">
        <v>49</v>
      </c>
    </row>
    <row r="666" spans="1:37" x14ac:dyDescent="0.3">
      <c r="A666">
        <v>665</v>
      </c>
      <c r="B666">
        <v>669</v>
      </c>
      <c r="C666" t="s">
        <v>37</v>
      </c>
      <c r="G666" t="s">
        <v>50</v>
      </c>
      <c r="H666">
        <v>12307</v>
      </c>
      <c r="I666" t="s">
        <v>39</v>
      </c>
      <c r="J666" t="s">
        <v>40</v>
      </c>
      <c r="K666">
        <v>0</v>
      </c>
      <c r="L666" t="s">
        <v>42</v>
      </c>
      <c r="M666" t="s">
        <v>41</v>
      </c>
      <c r="N666" t="s">
        <v>42</v>
      </c>
      <c r="O666" t="s">
        <v>42</v>
      </c>
      <c r="P666" t="s">
        <v>42</v>
      </c>
      <c r="Q666" t="s">
        <v>42</v>
      </c>
      <c r="R666" t="s">
        <v>42</v>
      </c>
      <c r="S666" t="s">
        <v>42</v>
      </c>
      <c r="T666" t="s">
        <v>42</v>
      </c>
      <c r="U666" t="s">
        <v>52</v>
      </c>
      <c r="V666" t="b">
        <v>0</v>
      </c>
      <c r="W666" t="s">
        <v>73</v>
      </c>
      <c r="X666" t="s">
        <v>43</v>
      </c>
      <c r="Y666" t="s">
        <v>43</v>
      </c>
      <c r="Z666" t="s">
        <v>43</v>
      </c>
      <c r="AA666" t="s">
        <v>41</v>
      </c>
      <c r="AB666" t="s">
        <v>43</v>
      </c>
      <c r="AC666" t="s">
        <v>43</v>
      </c>
      <c r="AD666" t="s">
        <v>120</v>
      </c>
      <c r="AE666" t="s">
        <v>62</v>
      </c>
      <c r="AF666" t="s">
        <v>62</v>
      </c>
      <c r="AG666" t="s">
        <v>62</v>
      </c>
      <c r="AH666" t="s">
        <v>294</v>
      </c>
      <c r="AI666">
        <v>1</v>
      </c>
      <c r="AJ666" t="s">
        <v>108</v>
      </c>
      <c r="AK666" t="s">
        <v>49</v>
      </c>
    </row>
    <row r="667" spans="1:37" x14ac:dyDescent="0.3">
      <c r="A667">
        <v>666</v>
      </c>
      <c r="B667">
        <v>670</v>
      </c>
      <c r="K667">
        <v>0</v>
      </c>
      <c r="V667" t="b">
        <v>0</v>
      </c>
      <c r="AI667">
        <v>0</v>
      </c>
      <c r="AJ667" t="s">
        <v>108</v>
      </c>
      <c r="AK667" t="s">
        <v>57</v>
      </c>
    </row>
    <row r="668" spans="1:37" x14ac:dyDescent="0.3">
      <c r="A668">
        <v>667</v>
      </c>
      <c r="B668">
        <v>671</v>
      </c>
      <c r="K668">
        <v>0</v>
      </c>
      <c r="V668" t="b">
        <v>0</v>
      </c>
      <c r="AI668">
        <v>0</v>
      </c>
      <c r="AJ668" t="s">
        <v>108</v>
      </c>
      <c r="AK668" t="s">
        <v>49</v>
      </c>
    </row>
    <row r="669" spans="1:37" x14ac:dyDescent="0.3">
      <c r="A669">
        <v>668</v>
      </c>
      <c r="B669">
        <v>672</v>
      </c>
      <c r="C669" t="s">
        <v>37</v>
      </c>
      <c r="G669" t="s">
        <v>61</v>
      </c>
      <c r="H669">
        <v>12307</v>
      </c>
      <c r="I669" t="s">
        <v>39</v>
      </c>
      <c r="J669" t="s">
        <v>64</v>
      </c>
      <c r="K669">
        <v>0</v>
      </c>
      <c r="L669" t="s">
        <v>41</v>
      </c>
      <c r="M669" t="s">
        <v>41</v>
      </c>
      <c r="N669" t="s">
        <v>43</v>
      </c>
      <c r="O669" t="s">
        <v>42</v>
      </c>
      <c r="P669" t="s">
        <v>42</v>
      </c>
      <c r="Q669" t="s">
        <v>42</v>
      </c>
      <c r="R669" t="s">
        <v>43</v>
      </c>
      <c r="S669" t="s">
        <v>43</v>
      </c>
      <c r="T669" t="s">
        <v>42</v>
      </c>
      <c r="U669" t="s">
        <v>52</v>
      </c>
      <c r="V669" t="b">
        <v>0</v>
      </c>
      <c r="W669" t="s">
        <v>65</v>
      </c>
      <c r="X669" t="s">
        <v>41</v>
      </c>
      <c r="Y669" t="s">
        <v>41</v>
      </c>
      <c r="Z669" t="s">
        <v>43</v>
      </c>
      <c r="AA669" t="s">
        <v>41</v>
      </c>
      <c r="AB669" t="s">
        <v>41</v>
      </c>
      <c r="AC669" t="s">
        <v>43</v>
      </c>
      <c r="AD669" t="s">
        <v>77</v>
      </c>
      <c r="AE669" t="s">
        <v>47</v>
      </c>
      <c r="AF669" t="s">
        <v>47</v>
      </c>
      <c r="AG669" t="s">
        <v>62</v>
      </c>
      <c r="AI669">
        <v>0</v>
      </c>
      <c r="AJ669" t="s">
        <v>108</v>
      </c>
      <c r="AK669" t="s">
        <v>49</v>
      </c>
    </row>
    <row r="670" spans="1:37" x14ac:dyDescent="0.3">
      <c r="A670">
        <v>669</v>
      </c>
      <c r="B670">
        <v>673</v>
      </c>
      <c r="C670" t="s">
        <v>37</v>
      </c>
      <c r="G670" t="s">
        <v>61</v>
      </c>
      <c r="H670">
        <v>12307</v>
      </c>
      <c r="I670" t="s">
        <v>295</v>
      </c>
      <c r="J670" t="s">
        <v>64</v>
      </c>
      <c r="K670">
        <v>0</v>
      </c>
      <c r="L670" t="s">
        <v>41</v>
      </c>
      <c r="M670" t="s">
        <v>42</v>
      </c>
      <c r="N670" t="s">
        <v>43</v>
      </c>
      <c r="O670" t="s">
        <v>42</v>
      </c>
      <c r="P670" t="s">
        <v>42</v>
      </c>
      <c r="Q670" t="s">
        <v>42</v>
      </c>
      <c r="R670" t="s">
        <v>42</v>
      </c>
      <c r="S670" t="s">
        <v>41</v>
      </c>
      <c r="T670" t="s">
        <v>42</v>
      </c>
      <c r="U670" t="s">
        <v>101</v>
      </c>
      <c r="V670" t="b">
        <v>0</v>
      </c>
      <c r="W670" t="s">
        <v>45</v>
      </c>
      <c r="X670" t="s">
        <v>41</v>
      </c>
      <c r="Y670" t="s">
        <v>42</v>
      </c>
      <c r="Z670" t="s">
        <v>41</v>
      </c>
      <c r="AA670" t="s">
        <v>41</v>
      </c>
      <c r="AB670" t="s">
        <v>42</v>
      </c>
      <c r="AC670" t="s">
        <v>41</v>
      </c>
      <c r="AD670" t="s">
        <v>120</v>
      </c>
      <c r="AE670" t="s">
        <v>62</v>
      </c>
      <c r="AF670" t="s">
        <v>47</v>
      </c>
      <c r="AG670" t="s">
        <v>47</v>
      </c>
      <c r="AI670">
        <v>0</v>
      </c>
      <c r="AJ670" t="s">
        <v>108</v>
      </c>
      <c r="AK670" t="s">
        <v>49</v>
      </c>
    </row>
    <row r="671" spans="1:37" x14ac:dyDescent="0.3">
      <c r="A671">
        <v>670</v>
      </c>
      <c r="B671">
        <v>674</v>
      </c>
      <c r="C671" t="s">
        <v>37</v>
      </c>
      <c r="G671" t="s">
        <v>50</v>
      </c>
      <c r="H671">
        <v>12307</v>
      </c>
      <c r="I671" t="s">
        <v>51</v>
      </c>
      <c r="J671" t="s">
        <v>40</v>
      </c>
      <c r="K671">
        <v>0</v>
      </c>
      <c r="L671" t="s">
        <v>41</v>
      </c>
      <c r="M671" t="s">
        <v>43</v>
      </c>
      <c r="N671" t="s">
        <v>43</v>
      </c>
      <c r="O671" t="s">
        <v>43</v>
      </c>
      <c r="P671" t="s">
        <v>41</v>
      </c>
      <c r="Q671" t="s">
        <v>42</v>
      </c>
      <c r="R671" t="s">
        <v>42</v>
      </c>
      <c r="S671" t="s">
        <v>41</v>
      </c>
      <c r="T671" t="s">
        <v>41</v>
      </c>
      <c r="U671" t="s">
        <v>101</v>
      </c>
      <c r="V671" t="b">
        <v>0</v>
      </c>
      <c r="W671" t="s">
        <v>43</v>
      </c>
      <c r="X671" t="s">
        <v>41</v>
      </c>
      <c r="Y671" t="s">
        <v>41</v>
      </c>
      <c r="Z671" t="s">
        <v>41</v>
      </c>
      <c r="AA671" t="s">
        <v>41</v>
      </c>
      <c r="AB671" t="s">
        <v>43</v>
      </c>
      <c r="AC671" t="s">
        <v>43</v>
      </c>
      <c r="AD671" t="s">
        <v>53</v>
      </c>
      <c r="AE671" t="s">
        <v>47</v>
      </c>
      <c r="AF671" t="s">
        <v>47</v>
      </c>
      <c r="AG671" t="s">
        <v>47</v>
      </c>
      <c r="AI671">
        <v>0</v>
      </c>
      <c r="AJ671" t="s">
        <v>108</v>
      </c>
      <c r="AK671" t="s">
        <v>49</v>
      </c>
    </row>
    <row r="672" spans="1:37" x14ac:dyDescent="0.3">
      <c r="A672">
        <v>671</v>
      </c>
      <c r="B672">
        <v>675</v>
      </c>
      <c r="C672" t="s">
        <v>37</v>
      </c>
      <c r="G672" t="s">
        <v>50</v>
      </c>
      <c r="H672">
        <v>12307</v>
      </c>
      <c r="I672" t="s">
        <v>39</v>
      </c>
      <c r="J672" t="s">
        <v>40</v>
      </c>
      <c r="K672">
        <v>0</v>
      </c>
      <c r="L672" t="s">
        <v>43</v>
      </c>
      <c r="M672" t="s">
        <v>43</v>
      </c>
      <c r="N672" t="s">
        <v>43</v>
      </c>
      <c r="O672" t="s">
        <v>42</v>
      </c>
      <c r="P672" t="s">
        <v>43</v>
      </c>
      <c r="Q672" t="s">
        <v>43</v>
      </c>
      <c r="R672" t="s">
        <v>42</v>
      </c>
      <c r="S672" t="s">
        <v>43</v>
      </c>
      <c r="T672" t="s">
        <v>43</v>
      </c>
      <c r="U672" t="s">
        <v>101</v>
      </c>
      <c r="V672" t="b">
        <v>0</v>
      </c>
      <c r="W672" t="s">
        <v>43</v>
      </c>
      <c r="X672" t="s">
        <v>41</v>
      </c>
      <c r="Y672" t="s">
        <v>42</v>
      </c>
      <c r="Z672" t="s">
        <v>43</v>
      </c>
      <c r="AA672" t="s">
        <v>41</v>
      </c>
      <c r="AB672" t="s">
        <v>41</v>
      </c>
      <c r="AC672" t="s">
        <v>41</v>
      </c>
      <c r="AD672" t="s">
        <v>53</v>
      </c>
      <c r="AE672" t="s">
        <v>79</v>
      </c>
      <c r="AF672" t="s">
        <v>62</v>
      </c>
      <c r="AG672" t="s">
        <v>62</v>
      </c>
      <c r="AI672">
        <v>0</v>
      </c>
      <c r="AJ672" t="s">
        <v>108</v>
      </c>
      <c r="AK672" t="s">
        <v>49</v>
      </c>
    </row>
    <row r="673" spans="1:37" x14ac:dyDescent="0.3">
      <c r="A673">
        <v>672</v>
      </c>
      <c r="B673">
        <v>676</v>
      </c>
      <c r="C673" t="s">
        <v>37</v>
      </c>
      <c r="G673" t="s">
        <v>83</v>
      </c>
      <c r="H673">
        <v>12307</v>
      </c>
      <c r="I673" t="s">
        <v>39</v>
      </c>
      <c r="J673" t="s">
        <v>64</v>
      </c>
      <c r="K673">
        <v>0</v>
      </c>
      <c r="L673" t="s">
        <v>41</v>
      </c>
      <c r="M673" t="s">
        <v>42</v>
      </c>
      <c r="N673" t="s">
        <v>42</v>
      </c>
      <c r="O673" t="s">
        <v>42</v>
      </c>
      <c r="P673" t="s">
        <v>41</v>
      </c>
      <c r="Q673" t="s">
        <v>43</v>
      </c>
      <c r="R673" t="s">
        <v>42</v>
      </c>
      <c r="S673" t="s">
        <v>43</v>
      </c>
      <c r="T673" t="s">
        <v>42</v>
      </c>
      <c r="U673" t="s">
        <v>56</v>
      </c>
      <c r="V673" t="b">
        <v>0</v>
      </c>
      <c r="W673" t="s">
        <v>41</v>
      </c>
      <c r="X673" t="s">
        <v>41</v>
      </c>
      <c r="Y673" t="s">
        <v>41</v>
      </c>
      <c r="Z673" t="s">
        <v>43</v>
      </c>
      <c r="AA673" t="s">
        <v>41</v>
      </c>
      <c r="AB673" t="s">
        <v>41</v>
      </c>
      <c r="AC673" t="s">
        <v>43</v>
      </c>
      <c r="AD673" t="s">
        <v>53</v>
      </c>
      <c r="AE673" t="s">
        <v>62</v>
      </c>
      <c r="AF673" t="s">
        <v>62</v>
      </c>
      <c r="AG673" t="s">
        <v>62</v>
      </c>
      <c r="AH673" t="s">
        <v>296</v>
      </c>
      <c r="AI673">
        <v>1</v>
      </c>
      <c r="AJ673" t="s">
        <v>108</v>
      </c>
      <c r="AK673" t="s">
        <v>49</v>
      </c>
    </row>
    <row r="674" spans="1:37" x14ac:dyDescent="0.3">
      <c r="A674">
        <v>673</v>
      </c>
      <c r="B674">
        <v>677</v>
      </c>
      <c r="C674" t="s">
        <v>37</v>
      </c>
      <c r="G674" t="s">
        <v>50</v>
      </c>
      <c r="H674">
        <v>12307</v>
      </c>
      <c r="I674" t="s">
        <v>39</v>
      </c>
      <c r="J674" t="s">
        <v>40</v>
      </c>
      <c r="K674">
        <v>0</v>
      </c>
      <c r="L674" t="s">
        <v>43</v>
      </c>
      <c r="M674" t="s">
        <v>42</v>
      </c>
      <c r="N674" t="s">
        <v>42</v>
      </c>
      <c r="O674" t="s">
        <v>43</v>
      </c>
      <c r="P674" t="s">
        <v>42</v>
      </c>
      <c r="Q674" t="s">
        <v>43</v>
      </c>
      <c r="R674" t="s">
        <v>43</v>
      </c>
      <c r="S674" t="s">
        <v>43</v>
      </c>
      <c r="T674" t="s">
        <v>43</v>
      </c>
      <c r="U674" t="s">
        <v>56</v>
      </c>
      <c r="V674" t="b">
        <v>0</v>
      </c>
      <c r="W674" t="s">
        <v>43</v>
      </c>
      <c r="X674" t="s">
        <v>43</v>
      </c>
      <c r="Y674" t="s">
        <v>43</v>
      </c>
      <c r="Z674" t="s">
        <v>41</v>
      </c>
      <c r="AA674" t="s">
        <v>41</v>
      </c>
      <c r="AB674" t="s">
        <v>41</v>
      </c>
      <c r="AC674" t="s">
        <v>43</v>
      </c>
      <c r="AD674" t="s">
        <v>59</v>
      </c>
      <c r="AE674" t="s">
        <v>54</v>
      </c>
      <c r="AF674" t="s">
        <v>47</v>
      </c>
      <c r="AG674" t="s">
        <v>47</v>
      </c>
      <c r="AI674">
        <v>0</v>
      </c>
      <c r="AJ674" t="s">
        <v>108</v>
      </c>
      <c r="AK674" t="s">
        <v>49</v>
      </c>
    </row>
    <row r="675" spans="1:37" x14ac:dyDescent="0.3">
      <c r="A675">
        <v>674</v>
      </c>
      <c r="B675">
        <v>678</v>
      </c>
      <c r="C675" t="s">
        <v>37</v>
      </c>
      <c r="G675" t="s">
        <v>138</v>
      </c>
      <c r="H675">
        <v>12303</v>
      </c>
      <c r="I675" t="s">
        <v>51</v>
      </c>
      <c r="J675" t="s">
        <v>40</v>
      </c>
      <c r="K675">
        <v>0</v>
      </c>
      <c r="L675" t="s">
        <v>41</v>
      </c>
      <c r="M675" t="s">
        <v>43</v>
      </c>
      <c r="N675" t="s">
        <v>42</v>
      </c>
      <c r="O675" t="s">
        <v>42</v>
      </c>
      <c r="P675" t="s">
        <v>43</v>
      </c>
      <c r="Q675" t="s">
        <v>42</v>
      </c>
      <c r="R675" t="s">
        <v>42</v>
      </c>
      <c r="S675" t="s">
        <v>41</v>
      </c>
      <c r="T675" t="s">
        <v>43</v>
      </c>
      <c r="U675" t="s">
        <v>52</v>
      </c>
      <c r="V675" t="b">
        <v>0</v>
      </c>
      <c r="W675" t="s">
        <v>45</v>
      </c>
      <c r="X675" t="s">
        <v>43</v>
      </c>
      <c r="Y675" t="s">
        <v>43</v>
      </c>
      <c r="Z675" t="s">
        <v>43</v>
      </c>
      <c r="AA675" t="s">
        <v>43</v>
      </c>
      <c r="AB675" t="s">
        <v>43</v>
      </c>
      <c r="AC675" t="s">
        <v>43</v>
      </c>
      <c r="AD675" t="s">
        <v>53</v>
      </c>
      <c r="AE675" t="s">
        <v>54</v>
      </c>
      <c r="AF675" t="s">
        <v>47</v>
      </c>
      <c r="AG675" t="s">
        <v>47</v>
      </c>
      <c r="AI675">
        <v>0</v>
      </c>
      <c r="AJ675" t="s">
        <v>70</v>
      </c>
      <c r="AK675" t="s">
        <v>49</v>
      </c>
    </row>
    <row r="676" spans="1:37" x14ac:dyDescent="0.3">
      <c r="A676">
        <v>675</v>
      </c>
      <c r="B676">
        <v>679</v>
      </c>
      <c r="C676" t="s">
        <v>37</v>
      </c>
      <c r="G676" t="s">
        <v>50</v>
      </c>
      <c r="H676">
        <v>12303</v>
      </c>
      <c r="I676" t="s">
        <v>88</v>
      </c>
      <c r="J676" t="s">
        <v>40</v>
      </c>
      <c r="K676">
        <v>0</v>
      </c>
      <c r="L676" t="s">
        <v>43</v>
      </c>
      <c r="M676" t="s">
        <v>43</v>
      </c>
      <c r="N676" t="s">
        <v>42</v>
      </c>
      <c r="O676" t="s">
        <v>43</v>
      </c>
      <c r="P676" t="s">
        <v>43</v>
      </c>
      <c r="Q676" t="s">
        <v>43</v>
      </c>
      <c r="R676" t="s">
        <v>43</v>
      </c>
      <c r="S676" t="s">
        <v>43</v>
      </c>
      <c r="T676" t="s">
        <v>43</v>
      </c>
      <c r="U676" t="s">
        <v>56</v>
      </c>
      <c r="V676" t="b">
        <v>0</v>
      </c>
      <c r="W676" t="s">
        <v>43</v>
      </c>
      <c r="X676" t="s">
        <v>41</v>
      </c>
      <c r="Y676" t="s">
        <v>43</v>
      </c>
      <c r="Z676" t="s">
        <v>43</v>
      </c>
      <c r="AA676" t="s">
        <v>41</v>
      </c>
      <c r="AB676" t="s">
        <v>43</v>
      </c>
      <c r="AC676" t="s">
        <v>43</v>
      </c>
      <c r="AD676" t="s">
        <v>46</v>
      </c>
      <c r="AE676" t="s">
        <v>47</v>
      </c>
      <c r="AF676" t="s">
        <v>47</v>
      </c>
      <c r="AG676" t="s">
        <v>47</v>
      </c>
      <c r="AI676">
        <v>0</v>
      </c>
      <c r="AJ676" t="s">
        <v>70</v>
      </c>
      <c r="AK676" t="s">
        <v>57</v>
      </c>
    </row>
    <row r="677" spans="1:37" x14ac:dyDescent="0.3">
      <c r="A677">
        <v>676</v>
      </c>
      <c r="B677">
        <v>680</v>
      </c>
      <c r="C677" t="s">
        <v>37</v>
      </c>
      <c r="G677" t="s">
        <v>83</v>
      </c>
      <c r="H677">
        <v>12307</v>
      </c>
      <c r="I677" t="s">
        <v>39</v>
      </c>
      <c r="J677" t="s">
        <v>144</v>
      </c>
      <c r="K677">
        <v>0</v>
      </c>
      <c r="L677" t="s">
        <v>43</v>
      </c>
      <c r="M677" t="s">
        <v>43</v>
      </c>
      <c r="N677" t="s">
        <v>42</v>
      </c>
      <c r="O677" t="s">
        <v>42</v>
      </c>
      <c r="P677" t="s">
        <v>43</v>
      </c>
      <c r="Q677" t="s">
        <v>42</v>
      </c>
      <c r="R677" t="s">
        <v>43</v>
      </c>
      <c r="S677" t="s">
        <v>43</v>
      </c>
      <c r="T677" t="s">
        <v>43</v>
      </c>
      <c r="U677" t="s">
        <v>56</v>
      </c>
      <c r="V677" t="b">
        <v>0</v>
      </c>
      <c r="W677" t="s">
        <v>43</v>
      </c>
      <c r="X677" t="s">
        <v>43</v>
      </c>
      <c r="Y677" t="s">
        <v>43</v>
      </c>
      <c r="Z677" t="s">
        <v>43</v>
      </c>
      <c r="AA677" t="s">
        <v>43</v>
      </c>
      <c r="AB677" t="s">
        <v>43</v>
      </c>
      <c r="AC677" t="s">
        <v>43</v>
      </c>
      <c r="AD677" t="s">
        <v>53</v>
      </c>
      <c r="AE677" t="s">
        <v>47</v>
      </c>
      <c r="AF677" t="s">
        <v>54</v>
      </c>
      <c r="AG677" t="s">
        <v>47</v>
      </c>
      <c r="AI677">
        <v>0</v>
      </c>
      <c r="AJ677" t="s">
        <v>108</v>
      </c>
      <c r="AK677" t="s">
        <v>49</v>
      </c>
    </row>
    <row r="678" spans="1:37" x14ac:dyDescent="0.3">
      <c r="A678">
        <v>677</v>
      </c>
      <c r="B678">
        <v>681</v>
      </c>
      <c r="C678" t="s">
        <v>37</v>
      </c>
      <c r="G678" t="s">
        <v>50</v>
      </c>
      <c r="H678">
        <v>12307</v>
      </c>
      <c r="I678" t="s">
        <v>88</v>
      </c>
      <c r="J678" t="s">
        <v>71</v>
      </c>
      <c r="K678">
        <v>0</v>
      </c>
      <c r="L678" t="s">
        <v>43</v>
      </c>
      <c r="M678" t="s">
        <v>42</v>
      </c>
      <c r="N678" t="s">
        <v>42</v>
      </c>
      <c r="O678" t="s">
        <v>42</v>
      </c>
      <c r="P678" t="s">
        <v>42</v>
      </c>
      <c r="Q678" t="s">
        <v>42</v>
      </c>
      <c r="R678" t="s">
        <v>42</v>
      </c>
      <c r="S678" t="s">
        <v>43</v>
      </c>
      <c r="T678" t="s">
        <v>42</v>
      </c>
      <c r="U678" t="s">
        <v>101</v>
      </c>
      <c r="V678" t="b">
        <v>0</v>
      </c>
      <c r="W678" t="s">
        <v>45</v>
      </c>
      <c r="X678" t="s">
        <v>41</v>
      </c>
      <c r="Y678" t="s">
        <v>43</v>
      </c>
      <c r="Z678" t="s">
        <v>43</v>
      </c>
      <c r="AA678" t="s">
        <v>41</v>
      </c>
      <c r="AB678" t="s">
        <v>43</v>
      </c>
      <c r="AC678" t="s">
        <v>43</v>
      </c>
      <c r="AD678" t="s">
        <v>53</v>
      </c>
      <c r="AE678" t="s">
        <v>47</v>
      </c>
      <c r="AF678" t="s">
        <v>47</v>
      </c>
      <c r="AG678" t="s">
        <v>47</v>
      </c>
      <c r="AI678">
        <v>0</v>
      </c>
      <c r="AJ678" t="s">
        <v>108</v>
      </c>
      <c r="AK678" t="s">
        <v>49</v>
      </c>
    </row>
    <row r="679" spans="1:37" x14ac:dyDescent="0.3">
      <c r="A679">
        <v>678</v>
      </c>
      <c r="B679">
        <v>682</v>
      </c>
      <c r="C679" t="s">
        <v>37</v>
      </c>
      <c r="G679" t="s">
        <v>83</v>
      </c>
      <c r="H679">
        <v>12303</v>
      </c>
      <c r="I679" t="s">
        <v>39</v>
      </c>
      <c r="J679" t="s">
        <v>64</v>
      </c>
      <c r="K679">
        <v>0</v>
      </c>
      <c r="L679" t="s">
        <v>41</v>
      </c>
      <c r="M679" t="s">
        <v>43</v>
      </c>
      <c r="N679" t="s">
        <v>41</v>
      </c>
      <c r="O679" t="s">
        <v>43</v>
      </c>
      <c r="P679" t="s">
        <v>43</v>
      </c>
      <c r="Q679" t="s">
        <v>42</v>
      </c>
      <c r="R679" t="s">
        <v>43</v>
      </c>
      <c r="S679" t="s">
        <v>43</v>
      </c>
      <c r="T679" t="s">
        <v>43</v>
      </c>
      <c r="U679" t="s">
        <v>56</v>
      </c>
      <c r="V679" t="b">
        <v>0</v>
      </c>
      <c r="W679" t="s">
        <v>73</v>
      </c>
      <c r="X679" t="s">
        <v>43</v>
      </c>
      <c r="Y679" t="s">
        <v>41</v>
      </c>
      <c r="Z679" t="s">
        <v>41</v>
      </c>
      <c r="AA679" t="s">
        <v>43</v>
      </c>
      <c r="AB679" t="s">
        <v>41</v>
      </c>
      <c r="AC679" t="s">
        <v>41</v>
      </c>
      <c r="AD679" t="s">
        <v>53</v>
      </c>
      <c r="AE679" t="s">
        <v>79</v>
      </c>
      <c r="AF679" t="s">
        <v>62</v>
      </c>
      <c r="AG679" t="s">
        <v>62</v>
      </c>
      <c r="AI679">
        <v>0</v>
      </c>
      <c r="AJ679" t="s">
        <v>70</v>
      </c>
      <c r="AK679" t="s">
        <v>49</v>
      </c>
    </row>
    <row r="680" spans="1:37" x14ac:dyDescent="0.3">
      <c r="A680">
        <v>679</v>
      </c>
      <c r="B680">
        <v>683</v>
      </c>
      <c r="C680" t="s">
        <v>37</v>
      </c>
      <c r="G680" t="s">
        <v>83</v>
      </c>
      <c r="H680">
        <v>12306</v>
      </c>
      <c r="I680" t="s">
        <v>51</v>
      </c>
      <c r="J680" t="s">
        <v>64</v>
      </c>
      <c r="K680">
        <v>0</v>
      </c>
      <c r="L680" t="s">
        <v>41</v>
      </c>
      <c r="M680" t="s">
        <v>41</v>
      </c>
      <c r="N680" t="s">
        <v>41</v>
      </c>
      <c r="O680" t="s">
        <v>42</v>
      </c>
      <c r="P680" t="s">
        <v>41</v>
      </c>
      <c r="Q680" t="s">
        <v>42</v>
      </c>
      <c r="R680" t="s">
        <v>42</v>
      </c>
      <c r="S680" t="s">
        <v>41</v>
      </c>
      <c r="T680" t="s">
        <v>42</v>
      </c>
      <c r="U680" t="s">
        <v>44</v>
      </c>
      <c r="V680" t="b">
        <v>0</v>
      </c>
      <c r="W680" t="s">
        <v>43</v>
      </c>
      <c r="X680" t="s">
        <v>41</v>
      </c>
      <c r="Y680" t="s">
        <v>43</v>
      </c>
      <c r="Z680" t="s">
        <v>43</v>
      </c>
      <c r="AA680" t="s">
        <v>41</v>
      </c>
      <c r="AB680" t="s">
        <v>43</v>
      </c>
      <c r="AC680" t="s">
        <v>43</v>
      </c>
      <c r="AD680" t="s">
        <v>53</v>
      </c>
      <c r="AE680" t="s">
        <v>47</v>
      </c>
      <c r="AF680" t="s">
        <v>47</v>
      </c>
      <c r="AG680" t="s">
        <v>62</v>
      </c>
      <c r="AI680">
        <v>0</v>
      </c>
      <c r="AJ680" t="s">
        <v>82</v>
      </c>
      <c r="AK680" t="s">
        <v>84</v>
      </c>
    </row>
    <row r="681" spans="1:37" x14ac:dyDescent="0.3">
      <c r="A681">
        <v>680</v>
      </c>
      <c r="B681">
        <v>684</v>
      </c>
      <c r="C681" t="s">
        <v>37</v>
      </c>
      <c r="G681" t="s">
        <v>61</v>
      </c>
      <c r="H681">
        <v>12305</v>
      </c>
      <c r="I681" t="s">
        <v>39</v>
      </c>
      <c r="J681" t="s">
        <v>64</v>
      </c>
      <c r="K681">
        <v>0</v>
      </c>
      <c r="L681" t="s">
        <v>41</v>
      </c>
      <c r="M681" t="s">
        <v>42</v>
      </c>
      <c r="N681" t="s">
        <v>42</v>
      </c>
      <c r="O681" t="s">
        <v>42</v>
      </c>
      <c r="P681" t="s">
        <v>42</v>
      </c>
      <c r="Q681" t="s">
        <v>42</v>
      </c>
      <c r="R681" t="s">
        <v>42</v>
      </c>
      <c r="S681" t="s">
        <v>41</v>
      </c>
      <c r="T681" t="s">
        <v>42</v>
      </c>
      <c r="U681" t="s">
        <v>56</v>
      </c>
      <c r="V681" t="b">
        <v>0</v>
      </c>
      <c r="W681" t="s">
        <v>73</v>
      </c>
      <c r="X681" t="s">
        <v>41</v>
      </c>
      <c r="Y681" t="s">
        <v>41</v>
      </c>
      <c r="Z681" t="s">
        <v>41</v>
      </c>
      <c r="AA681" t="s">
        <v>43</v>
      </c>
      <c r="AB681" t="s">
        <v>43</v>
      </c>
      <c r="AC681" t="s">
        <v>41</v>
      </c>
      <c r="AD681" t="s">
        <v>59</v>
      </c>
      <c r="AE681" t="s">
        <v>54</v>
      </c>
      <c r="AF681" t="s">
        <v>54</v>
      </c>
      <c r="AG681" t="s">
        <v>79</v>
      </c>
      <c r="AH681" t="s">
        <v>297</v>
      </c>
      <c r="AI681">
        <v>1</v>
      </c>
      <c r="AJ681" t="s">
        <v>48</v>
      </c>
      <c r="AK681" t="s">
        <v>49</v>
      </c>
    </row>
    <row r="682" spans="1:37" x14ac:dyDescent="0.3">
      <c r="A682">
        <v>681</v>
      </c>
      <c r="B682">
        <v>685</v>
      </c>
      <c r="C682" t="s">
        <v>37</v>
      </c>
      <c r="G682" t="s">
        <v>67</v>
      </c>
      <c r="H682">
        <v>12304</v>
      </c>
      <c r="I682" t="s">
        <v>39</v>
      </c>
      <c r="J682" t="s">
        <v>64</v>
      </c>
      <c r="K682">
        <v>0</v>
      </c>
      <c r="L682" t="s">
        <v>41</v>
      </c>
      <c r="M682" t="s">
        <v>43</v>
      </c>
      <c r="N682" t="s">
        <v>42</v>
      </c>
      <c r="O682" t="s">
        <v>42</v>
      </c>
      <c r="P682" t="s">
        <v>43</v>
      </c>
      <c r="Q682" t="s">
        <v>43</v>
      </c>
      <c r="R682" t="s">
        <v>43</v>
      </c>
      <c r="S682" t="s">
        <v>43</v>
      </c>
      <c r="T682" t="s">
        <v>42</v>
      </c>
      <c r="U682" t="s">
        <v>56</v>
      </c>
      <c r="V682" t="b">
        <v>0</v>
      </c>
      <c r="W682" t="s">
        <v>43</v>
      </c>
      <c r="X682" t="s">
        <v>41</v>
      </c>
      <c r="Y682" t="s">
        <v>41</v>
      </c>
      <c r="Z682" t="s">
        <v>43</v>
      </c>
      <c r="AA682" t="s">
        <v>41</v>
      </c>
      <c r="AB682" t="s">
        <v>41</v>
      </c>
      <c r="AC682" t="s">
        <v>41</v>
      </c>
      <c r="AD682" t="s">
        <v>53</v>
      </c>
      <c r="AE682" t="s">
        <v>62</v>
      </c>
      <c r="AF682" t="s">
        <v>62</v>
      </c>
      <c r="AG682" t="s">
        <v>47</v>
      </c>
      <c r="AI682">
        <v>0</v>
      </c>
      <c r="AJ682" t="s">
        <v>76</v>
      </c>
      <c r="AK682" t="s">
        <v>49</v>
      </c>
    </row>
    <row r="683" spans="1:37" x14ac:dyDescent="0.3">
      <c r="A683">
        <v>682</v>
      </c>
      <c r="B683">
        <v>686</v>
      </c>
      <c r="C683" t="s">
        <v>37</v>
      </c>
      <c r="G683" t="s">
        <v>50</v>
      </c>
      <c r="H683">
        <v>12303</v>
      </c>
      <c r="I683" t="s">
        <v>39</v>
      </c>
      <c r="J683" t="s">
        <v>40</v>
      </c>
      <c r="K683">
        <v>0</v>
      </c>
      <c r="L683" t="s">
        <v>43</v>
      </c>
      <c r="M683" t="s">
        <v>41</v>
      </c>
      <c r="N683" t="s">
        <v>42</v>
      </c>
      <c r="O683" t="s">
        <v>42</v>
      </c>
      <c r="P683" t="s">
        <v>42</v>
      </c>
      <c r="Q683" t="s">
        <v>42</v>
      </c>
      <c r="R683" t="s">
        <v>43</v>
      </c>
      <c r="S683" t="s">
        <v>43</v>
      </c>
      <c r="T683" t="s">
        <v>42</v>
      </c>
      <c r="U683" t="s">
        <v>52</v>
      </c>
      <c r="V683" t="b">
        <v>0</v>
      </c>
      <c r="W683" t="s">
        <v>41</v>
      </c>
      <c r="X683" t="s">
        <v>42</v>
      </c>
      <c r="Y683" t="s">
        <v>43</v>
      </c>
      <c r="Z683" t="s">
        <v>43</v>
      </c>
      <c r="AA683" t="s">
        <v>42</v>
      </c>
      <c r="AB683" t="s">
        <v>43</v>
      </c>
      <c r="AC683" t="s">
        <v>43</v>
      </c>
      <c r="AD683" t="s">
        <v>120</v>
      </c>
      <c r="AE683" t="s">
        <v>62</v>
      </c>
      <c r="AF683" t="s">
        <v>62</v>
      </c>
      <c r="AG683" t="s">
        <v>62</v>
      </c>
      <c r="AI683">
        <v>0</v>
      </c>
      <c r="AJ683" t="s">
        <v>70</v>
      </c>
      <c r="AK683" t="s">
        <v>84</v>
      </c>
    </row>
    <row r="684" spans="1:37" x14ac:dyDescent="0.3">
      <c r="A684">
        <v>683</v>
      </c>
      <c r="B684">
        <v>687</v>
      </c>
      <c r="C684" t="s">
        <v>37</v>
      </c>
      <c r="G684" t="s">
        <v>61</v>
      </c>
      <c r="H684">
        <v>12304</v>
      </c>
      <c r="I684" t="s">
        <v>298</v>
      </c>
      <c r="J684" t="s">
        <v>40</v>
      </c>
      <c r="K684">
        <v>0</v>
      </c>
      <c r="L684" t="s">
        <v>41</v>
      </c>
      <c r="M684" t="s">
        <v>42</v>
      </c>
      <c r="N684" t="s">
        <v>42</v>
      </c>
      <c r="O684" t="s">
        <v>43</v>
      </c>
      <c r="P684" t="s">
        <v>43</v>
      </c>
      <c r="Q684" t="s">
        <v>42</v>
      </c>
      <c r="R684" t="s">
        <v>42</v>
      </c>
      <c r="S684" t="s">
        <v>42</v>
      </c>
      <c r="T684" t="s">
        <v>42</v>
      </c>
      <c r="U684" t="s">
        <v>52</v>
      </c>
      <c r="V684" t="b">
        <v>0</v>
      </c>
      <c r="W684" t="s">
        <v>43</v>
      </c>
      <c r="X684" t="s">
        <v>43</v>
      </c>
      <c r="Y684" t="s">
        <v>43</v>
      </c>
      <c r="Z684" t="s">
        <v>43</v>
      </c>
      <c r="AA684" t="s">
        <v>43</v>
      </c>
      <c r="AB684" t="s">
        <v>43</v>
      </c>
      <c r="AC684" t="s">
        <v>41</v>
      </c>
      <c r="AD684" t="s">
        <v>77</v>
      </c>
      <c r="AE684" t="s">
        <v>62</v>
      </c>
      <c r="AF684" t="s">
        <v>62</v>
      </c>
      <c r="AG684" t="s">
        <v>79</v>
      </c>
      <c r="AI684">
        <v>0</v>
      </c>
      <c r="AJ684" t="s">
        <v>76</v>
      </c>
      <c r="AK684" t="s">
        <v>57</v>
      </c>
    </row>
    <row r="685" spans="1:37" x14ac:dyDescent="0.3">
      <c r="A685">
        <v>684</v>
      </c>
      <c r="B685">
        <v>688</v>
      </c>
      <c r="C685" t="s">
        <v>37</v>
      </c>
      <c r="G685" t="s">
        <v>61</v>
      </c>
      <c r="H685">
        <v>12309</v>
      </c>
      <c r="I685" t="s">
        <v>39</v>
      </c>
      <c r="J685" t="s">
        <v>64</v>
      </c>
      <c r="K685">
        <v>0</v>
      </c>
      <c r="L685" t="s">
        <v>41</v>
      </c>
      <c r="M685" t="s">
        <v>42</v>
      </c>
      <c r="N685" t="s">
        <v>43</v>
      </c>
      <c r="O685" t="s">
        <v>42</v>
      </c>
      <c r="P685" t="s">
        <v>43</v>
      </c>
      <c r="Q685" t="s">
        <v>42</v>
      </c>
      <c r="R685" t="s">
        <v>42</v>
      </c>
      <c r="S685" t="s">
        <v>43</v>
      </c>
      <c r="T685" t="s">
        <v>43</v>
      </c>
      <c r="U685" t="s">
        <v>101</v>
      </c>
      <c r="V685" t="b">
        <v>0</v>
      </c>
      <c r="W685" t="s">
        <v>43</v>
      </c>
      <c r="X685" t="s">
        <v>41</v>
      </c>
      <c r="Y685" t="s">
        <v>42</v>
      </c>
      <c r="Z685" t="s">
        <v>42</v>
      </c>
      <c r="AA685" t="s">
        <v>41</v>
      </c>
      <c r="AB685" t="s">
        <v>43</v>
      </c>
      <c r="AC685" t="s">
        <v>42</v>
      </c>
      <c r="AD685" t="s">
        <v>120</v>
      </c>
      <c r="AE685" t="s">
        <v>79</v>
      </c>
      <c r="AF685" t="s">
        <v>79</v>
      </c>
      <c r="AG685" t="s">
        <v>62</v>
      </c>
      <c r="AI685">
        <v>0</v>
      </c>
      <c r="AJ685" t="s">
        <v>60</v>
      </c>
      <c r="AK685" t="s">
        <v>57</v>
      </c>
    </row>
    <row r="686" spans="1:37" x14ac:dyDescent="0.3">
      <c r="A686">
        <v>685</v>
      </c>
      <c r="B686">
        <v>689</v>
      </c>
      <c r="C686" t="s">
        <v>37</v>
      </c>
      <c r="G686" t="s">
        <v>61</v>
      </c>
      <c r="H686">
        <v>12308</v>
      </c>
      <c r="I686" t="s">
        <v>51</v>
      </c>
      <c r="J686" t="s">
        <v>71</v>
      </c>
      <c r="K686">
        <v>0</v>
      </c>
      <c r="L686" t="s">
        <v>43</v>
      </c>
      <c r="M686" t="s">
        <v>41</v>
      </c>
      <c r="N686" t="s">
        <v>41</v>
      </c>
      <c r="O686" t="s">
        <v>42</v>
      </c>
      <c r="P686" t="s">
        <v>43</v>
      </c>
      <c r="Q686" t="s">
        <v>41</v>
      </c>
      <c r="R686" t="s">
        <v>42</v>
      </c>
      <c r="S686" t="s">
        <v>43</v>
      </c>
      <c r="T686" t="s">
        <v>43</v>
      </c>
      <c r="U686" t="s">
        <v>52</v>
      </c>
      <c r="V686" t="b">
        <v>0</v>
      </c>
      <c r="W686" t="s">
        <v>65</v>
      </c>
      <c r="X686" t="s">
        <v>41</v>
      </c>
      <c r="Y686" t="s">
        <v>43</v>
      </c>
      <c r="Z686" t="s">
        <v>43</v>
      </c>
      <c r="AA686" t="s">
        <v>41</v>
      </c>
      <c r="AB686" t="s">
        <v>43</v>
      </c>
      <c r="AC686" t="s">
        <v>43</v>
      </c>
      <c r="AD686" t="s">
        <v>46</v>
      </c>
      <c r="AE686" t="s">
        <v>54</v>
      </c>
      <c r="AF686" t="s">
        <v>54</v>
      </c>
      <c r="AG686" t="s">
        <v>47</v>
      </c>
      <c r="AI686">
        <v>0</v>
      </c>
      <c r="AJ686" t="s">
        <v>55</v>
      </c>
      <c r="AK686" t="s">
        <v>49</v>
      </c>
    </row>
    <row r="687" spans="1:37" x14ac:dyDescent="0.3">
      <c r="A687">
        <v>686</v>
      </c>
      <c r="B687">
        <v>690</v>
      </c>
      <c r="C687" t="s">
        <v>37</v>
      </c>
      <c r="G687" t="s">
        <v>61</v>
      </c>
      <c r="H687">
        <v>12308</v>
      </c>
      <c r="I687" t="s">
        <v>39</v>
      </c>
      <c r="J687" t="s">
        <v>64</v>
      </c>
      <c r="K687">
        <v>0</v>
      </c>
      <c r="L687" t="s">
        <v>41</v>
      </c>
      <c r="M687" t="s">
        <v>42</v>
      </c>
      <c r="N687" t="s">
        <v>42</v>
      </c>
      <c r="O687" t="s">
        <v>42</v>
      </c>
      <c r="P687" t="s">
        <v>42</v>
      </c>
      <c r="Q687" t="s">
        <v>42</v>
      </c>
      <c r="R687" t="s">
        <v>42</v>
      </c>
      <c r="S687" t="s">
        <v>43</v>
      </c>
      <c r="T687" t="s">
        <v>42</v>
      </c>
      <c r="U687" t="s">
        <v>52</v>
      </c>
      <c r="V687" t="b">
        <v>0</v>
      </c>
      <c r="W687" t="s">
        <v>45</v>
      </c>
      <c r="X687" t="s">
        <v>41</v>
      </c>
      <c r="Y687" t="s">
        <v>41</v>
      </c>
      <c r="Z687" t="s">
        <v>42</v>
      </c>
      <c r="AA687" t="s">
        <v>41</v>
      </c>
      <c r="AB687" t="s">
        <v>41</v>
      </c>
      <c r="AC687" t="s">
        <v>41</v>
      </c>
      <c r="AD687" t="s">
        <v>53</v>
      </c>
      <c r="AE687" t="s">
        <v>54</v>
      </c>
      <c r="AF687" t="s">
        <v>54</v>
      </c>
      <c r="AG687" t="s">
        <v>54</v>
      </c>
      <c r="AI687">
        <v>0</v>
      </c>
      <c r="AJ687" t="s">
        <v>55</v>
      </c>
      <c r="AK687" t="s">
        <v>49</v>
      </c>
    </row>
    <row r="688" spans="1:37" x14ac:dyDescent="0.3">
      <c r="A688">
        <v>687</v>
      </c>
      <c r="B688">
        <v>691</v>
      </c>
      <c r="C688" t="s">
        <v>37</v>
      </c>
      <c r="G688" t="s">
        <v>61</v>
      </c>
      <c r="H688">
        <v>12308</v>
      </c>
      <c r="I688" t="s">
        <v>39</v>
      </c>
      <c r="J688" t="s">
        <v>64</v>
      </c>
      <c r="K688">
        <v>0</v>
      </c>
      <c r="L688" t="s">
        <v>41</v>
      </c>
      <c r="M688" t="s">
        <v>43</v>
      </c>
      <c r="N688" t="s">
        <v>42</v>
      </c>
      <c r="O688" t="s">
        <v>42</v>
      </c>
      <c r="P688" t="s">
        <v>42</v>
      </c>
      <c r="Q688" t="s">
        <v>42</v>
      </c>
      <c r="R688" t="s">
        <v>42</v>
      </c>
      <c r="S688" t="s">
        <v>41</v>
      </c>
      <c r="T688" t="s">
        <v>42</v>
      </c>
      <c r="U688" t="s">
        <v>52</v>
      </c>
      <c r="V688" t="b">
        <v>0</v>
      </c>
      <c r="W688" t="s">
        <v>43</v>
      </c>
      <c r="X688" t="s">
        <v>43</v>
      </c>
      <c r="Y688" t="s">
        <v>42</v>
      </c>
      <c r="Z688" t="s">
        <v>43</v>
      </c>
      <c r="AA688" t="s">
        <v>41</v>
      </c>
      <c r="AB688" t="s">
        <v>43</v>
      </c>
      <c r="AC688" t="s">
        <v>43</v>
      </c>
      <c r="AD688" t="s">
        <v>53</v>
      </c>
      <c r="AE688" t="s">
        <v>62</v>
      </c>
      <c r="AF688" t="s">
        <v>47</v>
      </c>
      <c r="AG688" t="s">
        <v>47</v>
      </c>
      <c r="AI688">
        <v>0</v>
      </c>
      <c r="AJ688" t="s">
        <v>55</v>
      </c>
      <c r="AK688" t="s">
        <v>49</v>
      </c>
    </row>
    <row r="689" spans="1:37" x14ac:dyDescent="0.3">
      <c r="A689">
        <v>688</v>
      </c>
      <c r="B689">
        <v>692</v>
      </c>
      <c r="C689" t="s">
        <v>37</v>
      </c>
      <c r="G689" t="s">
        <v>58</v>
      </c>
      <c r="H689">
        <v>12308</v>
      </c>
      <c r="I689" t="s">
        <v>39</v>
      </c>
      <c r="J689" t="s">
        <v>64</v>
      </c>
      <c r="K689">
        <v>0</v>
      </c>
      <c r="L689" t="s">
        <v>41</v>
      </c>
      <c r="M689" t="s">
        <v>41</v>
      </c>
      <c r="N689" t="s">
        <v>43</v>
      </c>
      <c r="O689" t="s">
        <v>42</v>
      </c>
      <c r="P689" t="s">
        <v>41</v>
      </c>
      <c r="Q689" t="s">
        <v>42</v>
      </c>
      <c r="R689" t="s">
        <v>42</v>
      </c>
      <c r="S689" t="s">
        <v>41</v>
      </c>
      <c r="T689" t="s">
        <v>42</v>
      </c>
      <c r="U689" t="s">
        <v>56</v>
      </c>
      <c r="V689" t="b">
        <v>0</v>
      </c>
      <c r="W689" t="s">
        <v>41</v>
      </c>
      <c r="X689" t="s">
        <v>41</v>
      </c>
      <c r="Y689" t="s">
        <v>43</v>
      </c>
      <c r="Z689" t="s">
        <v>42</v>
      </c>
      <c r="AA689" t="s">
        <v>43</v>
      </c>
      <c r="AB689" t="s">
        <v>43</v>
      </c>
      <c r="AC689" t="s">
        <v>43</v>
      </c>
      <c r="AD689" t="s">
        <v>120</v>
      </c>
      <c r="AE689" t="s">
        <v>62</v>
      </c>
      <c r="AF689" t="s">
        <v>62</v>
      </c>
      <c r="AG689" t="s">
        <v>62</v>
      </c>
      <c r="AI689">
        <v>0</v>
      </c>
      <c r="AJ689" t="s">
        <v>55</v>
      </c>
      <c r="AK689" t="s">
        <v>49</v>
      </c>
    </row>
    <row r="690" spans="1:37" x14ac:dyDescent="0.3">
      <c r="A690">
        <v>689</v>
      </c>
      <c r="B690">
        <v>693</v>
      </c>
      <c r="C690" t="s">
        <v>37</v>
      </c>
      <c r="G690" t="s">
        <v>85</v>
      </c>
      <c r="H690">
        <v>12308</v>
      </c>
      <c r="I690" t="s">
        <v>51</v>
      </c>
      <c r="J690" t="s">
        <v>64</v>
      </c>
      <c r="K690">
        <v>0</v>
      </c>
      <c r="L690" t="s">
        <v>43</v>
      </c>
      <c r="M690" t="s">
        <v>43</v>
      </c>
      <c r="N690" t="s">
        <v>43</v>
      </c>
      <c r="O690" t="s">
        <v>43</v>
      </c>
      <c r="P690" t="s">
        <v>43</v>
      </c>
      <c r="Q690" t="s">
        <v>42</v>
      </c>
      <c r="R690" t="s">
        <v>42</v>
      </c>
      <c r="S690" t="s">
        <v>43</v>
      </c>
      <c r="T690" t="s">
        <v>43</v>
      </c>
      <c r="U690" t="s">
        <v>56</v>
      </c>
      <c r="V690" t="b">
        <v>0</v>
      </c>
      <c r="W690" t="s">
        <v>65</v>
      </c>
      <c r="X690" t="s">
        <v>43</v>
      </c>
      <c r="Y690" t="s">
        <v>43</v>
      </c>
      <c r="Z690" t="s">
        <v>42</v>
      </c>
      <c r="AA690" t="s">
        <v>41</v>
      </c>
      <c r="AB690" t="s">
        <v>43</v>
      </c>
      <c r="AC690" t="s">
        <v>42</v>
      </c>
      <c r="AD690" t="s">
        <v>46</v>
      </c>
      <c r="AE690" t="s">
        <v>47</v>
      </c>
      <c r="AF690" t="s">
        <v>47</v>
      </c>
      <c r="AG690" t="s">
        <v>47</v>
      </c>
      <c r="AI690">
        <v>0</v>
      </c>
      <c r="AJ690" t="s">
        <v>55</v>
      </c>
      <c r="AK690" t="s">
        <v>49</v>
      </c>
    </row>
    <row r="691" spans="1:37" x14ac:dyDescent="0.3">
      <c r="A691">
        <v>690</v>
      </c>
      <c r="B691">
        <v>694</v>
      </c>
      <c r="C691" t="s">
        <v>37</v>
      </c>
      <c r="G691" t="s">
        <v>58</v>
      </c>
      <c r="H691">
        <v>12308</v>
      </c>
      <c r="I691" t="s">
        <v>39</v>
      </c>
      <c r="J691" t="s">
        <v>40</v>
      </c>
      <c r="K691">
        <v>0</v>
      </c>
      <c r="L691" t="s">
        <v>41</v>
      </c>
      <c r="M691" t="s">
        <v>43</v>
      </c>
      <c r="N691" t="s">
        <v>42</v>
      </c>
      <c r="O691" t="s">
        <v>42</v>
      </c>
      <c r="P691" t="s">
        <v>43</v>
      </c>
      <c r="Q691" t="s">
        <v>42</v>
      </c>
      <c r="R691" t="s">
        <v>41</v>
      </c>
      <c r="S691" t="s">
        <v>43</v>
      </c>
      <c r="T691" t="s">
        <v>42</v>
      </c>
      <c r="U691" t="s">
        <v>52</v>
      </c>
      <c r="V691" t="b">
        <v>0</v>
      </c>
      <c r="W691" t="s">
        <v>73</v>
      </c>
      <c r="X691" t="s">
        <v>43</v>
      </c>
      <c r="Y691" t="s">
        <v>41</v>
      </c>
      <c r="Z691" t="s">
        <v>41</v>
      </c>
      <c r="AA691" t="s">
        <v>43</v>
      </c>
      <c r="AB691" t="s">
        <v>41</v>
      </c>
      <c r="AC691" t="s">
        <v>41</v>
      </c>
      <c r="AD691" t="s">
        <v>77</v>
      </c>
      <c r="AE691" t="s">
        <v>62</v>
      </c>
      <c r="AF691" t="s">
        <v>62</v>
      </c>
      <c r="AG691" t="s">
        <v>79</v>
      </c>
      <c r="AI691">
        <v>0</v>
      </c>
      <c r="AJ691" t="s">
        <v>55</v>
      </c>
      <c r="AK691" t="s">
        <v>49</v>
      </c>
    </row>
    <row r="692" spans="1:37" x14ac:dyDescent="0.3">
      <c r="A692">
        <v>691</v>
      </c>
      <c r="B692">
        <v>695</v>
      </c>
      <c r="C692" t="s">
        <v>37</v>
      </c>
      <c r="G692" t="s">
        <v>67</v>
      </c>
      <c r="H692">
        <v>12308</v>
      </c>
      <c r="I692" t="s">
        <v>39</v>
      </c>
      <c r="J692" t="s">
        <v>64</v>
      </c>
      <c r="K692">
        <v>0</v>
      </c>
      <c r="L692" t="s">
        <v>41</v>
      </c>
      <c r="M692" t="s">
        <v>41</v>
      </c>
      <c r="N692" t="s">
        <v>42</v>
      </c>
      <c r="O692" t="s">
        <v>43</v>
      </c>
      <c r="P692" t="s">
        <v>43</v>
      </c>
      <c r="Q692" t="s">
        <v>43</v>
      </c>
      <c r="R692" t="s">
        <v>43</v>
      </c>
      <c r="S692" t="s">
        <v>43</v>
      </c>
      <c r="T692" t="s">
        <v>43</v>
      </c>
      <c r="U692" t="s">
        <v>56</v>
      </c>
      <c r="V692" t="b">
        <v>0</v>
      </c>
      <c r="W692" t="s">
        <v>41</v>
      </c>
      <c r="X692" t="s">
        <v>41</v>
      </c>
      <c r="Y692" t="s">
        <v>41</v>
      </c>
      <c r="Z692" t="s">
        <v>41</v>
      </c>
      <c r="AA692" t="s">
        <v>41</v>
      </c>
      <c r="AB692" t="s">
        <v>41</v>
      </c>
      <c r="AC692" t="s">
        <v>41</v>
      </c>
      <c r="AD692" t="s">
        <v>53</v>
      </c>
      <c r="AE692" t="s">
        <v>62</v>
      </c>
      <c r="AF692" t="s">
        <v>62</v>
      </c>
      <c r="AG692" t="s">
        <v>62</v>
      </c>
      <c r="AI692">
        <v>0</v>
      </c>
      <c r="AJ692" t="s">
        <v>55</v>
      </c>
      <c r="AK692" t="s">
        <v>49</v>
      </c>
    </row>
    <row r="693" spans="1:37" x14ac:dyDescent="0.3">
      <c r="A693">
        <v>692</v>
      </c>
      <c r="B693">
        <v>696</v>
      </c>
      <c r="C693" t="s">
        <v>37</v>
      </c>
      <c r="G693" t="s">
        <v>50</v>
      </c>
      <c r="H693">
        <v>12308</v>
      </c>
      <c r="I693" t="s">
        <v>39</v>
      </c>
      <c r="J693" t="s">
        <v>40</v>
      </c>
      <c r="K693">
        <v>0</v>
      </c>
      <c r="L693" t="s">
        <v>43</v>
      </c>
      <c r="M693" t="s">
        <v>43</v>
      </c>
      <c r="N693" t="s">
        <v>43</v>
      </c>
      <c r="O693" t="s">
        <v>43</v>
      </c>
      <c r="P693" t="s">
        <v>42</v>
      </c>
      <c r="Q693" t="s">
        <v>42</v>
      </c>
      <c r="R693" t="s">
        <v>43</v>
      </c>
      <c r="S693" t="s">
        <v>43</v>
      </c>
      <c r="T693" t="s">
        <v>43</v>
      </c>
      <c r="U693" t="s">
        <v>56</v>
      </c>
      <c r="V693" t="b">
        <v>0</v>
      </c>
      <c r="W693" t="s">
        <v>43</v>
      </c>
      <c r="X693" t="s">
        <v>41</v>
      </c>
      <c r="Y693" t="s">
        <v>43</v>
      </c>
      <c r="Z693" t="s">
        <v>43</v>
      </c>
      <c r="AA693" t="s">
        <v>41</v>
      </c>
      <c r="AB693" t="s">
        <v>43</v>
      </c>
      <c r="AC693" t="s">
        <v>43</v>
      </c>
      <c r="AD693" t="s">
        <v>120</v>
      </c>
      <c r="AE693" t="s">
        <v>62</v>
      </c>
      <c r="AF693" t="s">
        <v>62</v>
      </c>
      <c r="AG693" t="s">
        <v>62</v>
      </c>
      <c r="AH693" t="s">
        <v>299</v>
      </c>
      <c r="AI693">
        <v>1</v>
      </c>
      <c r="AJ693" t="s">
        <v>55</v>
      </c>
      <c r="AK693" t="s">
        <v>49</v>
      </c>
    </row>
    <row r="694" spans="1:37" x14ac:dyDescent="0.3">
      <c r="A694">
        <v>693</v>
      </c>
      <c r="B694">
        <v>697</v>
      </c>
      <c r="C694" t="s">
        <v>37</v>
      </c>
      <c r="G694" t="s">
        <v>50</v>
      </c>
      <c r="H694">
        <v>12308</v>
      </c>
      <c r="I694" t="s">
        <v>39</v>
      </c>
      <c r="J694" t="s">
        <v>40</v>
      </c>
      <c r="K694">
        <v>0</v>
      </c>
      <c r="L694" t="s">
        <v>41</v>
      </c>
      <c r="M694" t="s">
        <v>43</v>
      </c>
      <c r="N694" t="s">
        <v>42</v>
      </c>
      <c r="O694" t="s">
        <v>42</v>
      </c>
      <c r="P694" t="s">
        <v>42</v>
      </c>
      <c r="Q694" t="s">
        <v>42</v>
      </c>
      <c r="R694" t="s">
        <v>43</v>
      </c>
      <c r="S694" t="s">
        <v>43</v>
      </c>
      <c r="T694" t="s">
        <v>42</v>
      </c>
      <c r="U694" t="s">
        <v>56</v>
      </c>
      <c r="V694" t="b">
        <v>0</v>
      </c>
      <c r="W694" t="s">
        <v>41</v>
      </c>
      <c r="X694" t="s">
        <v>41</v>
      </c>
      <c r="Y694" t="s">
        <v>43</v>
      </c>
      <c r="Z694" t="s">
        <v>43</v>
      </c>
      <c r="AA694" t="s">
        <v>41</v>
      </c>
      <c r="AB694" t="s">
        <v>41</v>
      </c>
      <c r="AC694" t="s">
        <v>43</v>
      </c>
      <c r="AD694" t="s">
        <v>46</v>
      </c>
      <c r="AE694" t="s">
        <v>47</v>
      </c>
      <c r="AF694" t="s">
        <v>47</v>
      </c>
      <c r="AG694" t="s">
        <v>47</v>
      </c>
      <c r="AI694">
        <v>0</v>
      </c>
      <c r="AJ694" t="s">
        <v>55</v>
      </c>
      <c r="AK694" t="s">
        <v>84</v>
      </c>
    </row>
    <row r="695" spans="1:37" x14ac:dyDescent="0.3">
      <c r="A695">
        <v>694</v>
      </c>
      <c r="B695">
        <v>698</v>
      </c>
      <c r="C695" t="s">
        <v>37</v>
      </c>
      <c r="G695" t="s">
        <v>61</v>
      </c>
      <c r="H695">
        <v>12303</v>
      </c>
      <c r="I695" t="s">
        <v>88</v>
      </c>
      <c r="J695" t="s">
        <v>64</v>
      </c>
      <c r="K695">
        <v>0</v>
      </c>
      <c r="L695" t="s">
        <v>41</v>
      </c>
      <c r="M695" t="s">
        <v>43</v>
      </c>
      <c r="N695" t="s">
        <v>41</v>
      </c>
      <c r="O695" t="s">
        <v>42</v>
      </c>
      <c r="P695" t="s">
        <v>42</v>
      </c>
      <c r="Q695" t="s">
        <v>43</v>
      </c>
      <c r="R695" t="s">
        <v>43</v>
      </c>
      <c r="S695" t="s">
        <v>43</v>
      </c>
      <c r="T695" t="s">
        <v>43</v>
      </c>
      <c r="U695" t="s">
        <v>52</v>
      </c>
      <c r="V695" t="b">
        <v>0</v>
      </c>
      <c r="W695" t="s">
        <v>65</v>
      </c>
      <c r="X695" t="s">
        <v>41</v>
      </c>
      <c r="Y695" t="s">
        <v>41</v>
      </c>
      <c r="Z695" t="s">
        <v>42</v>
      </c>
      <c r="AA695" t="s">
        <v>41</v>
      </c>
      <c r="AB695" t="s">
        <v>41</v>
      </c>
      <c r="AC695" t="s">
        <v>42</v>
      </c>
      <c r="AD695" t="s">
        <v>53</v>
      </c>
      <c r="AE695" t="s">
        <v>47</v>
      </c>
      <c r="AF695" t="s">
        <v>47</v>
      </c>
      <c r="AG695" t="s">
        <v>62</v>
      </c>
      <c r="AI695">
        <v>0</v>
      </c>
      <c r="AJ695" t="s">
        <v>70</v>
      </c>
      <c r="AK695" t="s">
        <v>84</v>
      </c>
    </row>
    <row r="696" spans="1:37" x14ac:dyDescent="0.3">
      <c r="A696">
        <v>695</v>
      </c>
      <c r="B696">
        <v>699</v>
      </c>
      <c r="C696" t="s">
        <v>37</v>
      </c>
      <c r="G696" t="s">
        <v>61</v>
      </c>
      <c r="H696">
        <v>12308</v>
      </c>
      <c r="I696" t="s">
        <v>39</v>
      </c>
      <c r="J696" t="s">
        <v>40</v>
      </c>
      <c r="K696">
        <v>0</v>
      </c>
      <c r="L696" t="s">
        <v>43</v>
      </c>
      <c r="M696" t="s">
        <v>43</v>
      </c>
      <c r="N696" t="s">
        <v>43</v>
      </c>
      <c r="O696" t="s">
        <v>42</v>
      </c>
      <c r="P696" t="s">
        <v>43</v>
      </c>
      <c r="Q696" t="s">
        <v>43</v>
      </c>
      <c r="R696" t="s">
        <v>43</v>
      </c>
      <c r="S696" t="s">
        <v>43</v>
      </c>
      <c r="T696" t="s">
        <v>42</v>
      </c>
      <c r="U696" t="s">
        <v>72</v>
      </c>
      <c r="V696" t="b">
        <v>0</v>
      </c>
      <c r="W696" t="s">
        <v>73</v>
      </c>
      <c r="X696" t="s">
        <v>41</v>
      </c>
      <c r="Y696" t="s">
        <v>41</v>
      </c>
      <c r="Z696" t="s">
        <v>43</v>
      </c>
      <c r="AA696" t="s">
        <v>41</v>
      </c>
      <c r="AB696" t="s">
        <v>43</v>
      </c>
      <c r="AC696" t="s">
        <v>41</v>
      </c>
      <c r="AD696" t="s">
        <v>53</v>
      </c>
      <c r="AE696" t="s">
        <v>47</v>
      </c>
      <c r="AF696" t="s">
        <v>54</v>
      </c>
      <c r="AG696" t="s">
        <v>62</v>
      </c>
      <c r="AH696" t="s">
        <v>300</v>
      </c>
      <c r="AI696">
        <v>1</v>
      </c>
      <c r="AJ696" t="s">
        <v>55</v>
      </c>
      <c r="AK696" t="s">
        <v>57</v>
      </c>
    </row>
    <row r="697" spans="1:37" x14ac:dyDescent="0.3">
      <c r="A697">
        <v>696</v>
      </c>
      <c r="B697">
        <v>700</v>
      </c>
      <c r="C697" t="s">
        <v>37</v>
      </c>
      <c r="G697" t="s">
        <v>83</v>
      </c>
      <c r="H697">
        <v>12309</v>
      </c>
      <c r="I697" t="s">
        <v>39</v>
      </c>
      <c r="J697" t="s">
        <v>40</v>
      </c>
      <c r="K697">
        <v>0</v>
      </c>
      <c r="L697" t="s">
        <v>41</v>
      </c>
      <c r="M697" t="s">
        <v>43</v>
      </c>
      <c r="N697" t="s">
        <v>43</v>
      </c>
      <c r="O697" t="s">
        <v>43</v>
      </c>
      <c r="P697" t="s">
        <v>43</v>
      </c>
      <c r="Q697" t="s">
        <v>43</v>
      </c>
      <c r="R697" t="s">
        <v>42</v>
      </c>
      <c r="S697" t="s">
        <v>42</v>
      </c>
      <c r="T697" t="s">
        <v>43</v>
      </c>
      <c r="U697" t="s">
        <v>56</v>
      </c>
      <c r="V697" t="b">
        <v>0</v>
      </c>
      <c r="W697" t="s">
        <v>45</v>
      </c>
      <c r="X697" t="s">
        <v>41</v>
      </c>
      <c r="Y697" t="s">
        <v>42</v>
      </c>
      <c r="Z697" t="s">
        <v>43</v>
      </c>
      <c r="AA697" t="s">
        <v>41</v>
      </c>
      <c r="AB697" t="s">
        <v>41</v>
      </c>
      <c r="AC697" t="s">
        <v>41</v>
      </c>
      <c r="AD697" t="s">
        <v>46</v>
      </c>
      <c r="AE697" t="s">
        <v>62</v>
      </c>
      <c r="AF697" t="s">
        <v>62</v>
      </c>
      <c r="AG697" t="s">
        <v>62</v>
      </c>
      <c r="AI697">
        <v>0</v>
      </c>
      <c r="AJ697" t="s">
        <v>60</v>
      </c>
      <c r="AK697" t="s">
        <v>49</v>
      </c>
    </row>
    <row r="698" spans="1:37" x14ac:dyDescent="0.3">
      <c r="A698">
        <v>697</v>
      </c>
      <c r="B698">
        <v>701</v>
      </c>
      <c r="C698" t="s">
        <v>37</v>
      </c>
      <c r="G698" t="s">
        <v>61</v>
      </c>
      <c r="H698">
        <v>12306</v>
      </c>
      <c r="I698" t="s">
        <v>51</v>
      </c>
      <c r="J698" t="s">
        <v>71</v>
      </c>
      <c r="K698">
        <v>0</v>
      </c>
      <c r="L698" t="s">
        <v>41</v>
      </c>
      <c r="M698" t="s">
        <v>41</v>
      </c>
      <c r="N698" t="s">
        <v>41</v>
      </c>
      <c r="O698" t="s">
        <v>42</v>
      </c>
      <c r="P698" t="s">
        <v>43</v>
      </c>
      <c r="Q698" t="s">
        <v>43</v>
      </c>
      <c r="R698" t="s">
        <v>43</v>
      </c>
      <c r="S698" t="s">
        <v>41</v>
      </c>
      <c r="T698" t="s">
        <v>43</v>
      </c>
      <c r="U698" t="s">
        <v>52</v>
      </c>
      <c r="V698" t="b">
        <v>0</v>
      </c>
      <c r="W698" t="s">
        <v>45</v>
      </c>
      <c r="X698" t="s">
        <v>41</v>
      </c>
      <c r="Y698" t="s">
        <v>41</v>
      </c>
      <c r="Z698" t="s">
        <v>41</v>
      </c>
      <c r="AA698" t="s">
        <v>41</v>
      </c>
      <c r="AB698" t="s">
        <v>41</v>
      </c>
      <c r="AC698" t="s">
        <v>41</v>
      </c>
      <c r="AD698" t="s">
        <v>53</v>
      </c>
      <c r="AE698" t="s">
        <v>62</v>
      </c>
      <c r="AF698" t="s">
        <v>62</v>
      </c>
      <c r="AG698" t="s">
        <v>62</v>
      </c>
      <c r="AI698">
        <v>0</v>
      </c>
      <c r="AJ698" t="s">
        <v>82</v>
      </c>
      <c r="AK698" t="s">
        <v>49</v>
      </c>
    </row>
    <row r="699" spans="1:37" x14ac:dyDescent="0.3">
      <c r="A699">
        <v>698</v>
      </c>
      <c r="B699">
        <v>702</v>
      </c>
      <c r="C699" t="s">
        <v>37</v>
      </c>
      <c r="G699" t="s">
        <v>61</v>
      </c>
      <c r="H699">
        <v>12305</v>
      </c>
      <c r="I699" t="s">
        <v>39</v>
      </c>
      <c r="J699" t="s">
        <v>40</v>
      </c>
      <c r="K699">
        <v>0</v>
      </c>
      <c r="L699" t="s">
        <v>41</v>
      </c>
      <c r="M699" t="s">
        <v>43</v>
      </c>
      <c r="N699" t="s">
        <v>42</v>
      </c>
      <c r="O699" t="s">
        <v>42</v>
      </c>
      <c r="P699" t="s">
        <v>43</v>
      </c>
      <c r="Q699" t="s">
        <v>42</v>
      </c>
      <c r="R699" t="s">
        <v>41</v>
      </c>
      <c r="S699" t="s">
        <v>41</v>
      </c>
      <c r="T699" t="s">
        <v>43</v>
      </c>
      <c r="U699" t="s">
        <v>52</v>
      </c>
      <c r="V699" t="b">
        <v>0</v>
      </c>
      <c r="W699" t="s">
        <v>65</v>
      </c>
      <c r="X699" t="s">
        <v>43</v>
      </c>
      <c r="Y699" t="s">
        <v>41</v>
      </c>
      <c r="Z699" t="s">
        <v>41</v>
      </c>
      <c r="AA699" t="s">
        <v>43</v>
      </c>
      <c r="AB699" t="s">
        <v>41</v>
      </c>
      <c r="AC699" t="s">
        <v>41</v>
      </c>
      <c r="AD699" t="s">
        <v>77</v>
      </c>
      <c r="AE699" t="s">
        <v>62</v>
      </c>
      <c r="AF699" t="s">
        <v>62</v>
      </c>
      <c r="AG699" t="s">
        <v>79</v>
      </c>
      <c r="AH699" t="s">
        <v>301</v>
      </c>
      <c r="AI699">
        <v>1</v>
      </c>
      <c r="AJ699" t="s">
        <v>48</v>
      </c>
      <c r="AK699" t="s">
        <v>49</v>
      </c>
    </row>
    <row r="700" spans="1:37" x14ac:dyDescent="0.3">
      <c r="A700">
        <v>699</v>
      </c>
      <c r="B700">
        <v>703</v>
      </c>
      <c r="C700" t="s">
        <v>37</v>
      </c>
      <c r="G700" t="s">
        <v>58</v>
      </c>
      <c r="H700">
        <v>12308</v>
      </c>
      <c r="I700" t="s">
        <v>298</v>
      </c>
      <c r="J700" t="s">
        <v>40</v>
      </c>
      <c r="K700">
        <v>0</v>
      </c>
      <c r="L700" t="s">
        <v>42</v>
      </c>
      <c r="M700" t="s">
        <v>42</v>
      </c>
      <c r="N700" t="s">
        <v>42</v>
      </c>
      <c r="O700" t="s">
        <v>42</v>
      </c>
      <c r="P700" t="s">
        <v>42</v>
      </c>
      <c r="Q700" t="s">
        <v>42</v>
      </c>
      <c r="R700" t="s">
        <v>43</v>
      </c>
      <c r="S700" t="s">
        <v>43</v>
      </c>
      <c r="T700" t="s">
        <v>43</v>
      </c>
      <c r="U700" t="s">
        <v>52</v>
      </c>
      <c r="V700" t="b">
        <v>0</v>
      </c>
      <c r="W700" t="s">
        <v>43</v>
      </c>
      <c r="X700" t="s">
        <v>43</v>
      </c>
      <c r="Y700" t="s">
        <v>42</v>
      </c>
      <c r="Z700" t="s">
        <v>42</v>
      </c>
      <c r="AA700" t="s">
        <v>41</v>
      </c>
      <c r="AB700" t="s">
        <v>42</v>
      </c>
      <c r="AC700" t="s">
        <v>42</v>
      </c>
      <c r="AD700" t="s">
        <v>77</v>
      </c>
      <c r="AE700" t="s">
        <v>47</v>
      </c>
      <c r="AF700" t="s">
        <v>47</v>
      </c>
      <c r="AG700" t="s">
        <v>47</v>
      </c>
      <c r="AI700">
        <v>0</v>
      </c>
      <c r="AJ700" t="s">
        <v>55</v>
      </c>
      <c r="AK700" t="s">
        <v>84</v>
      </c>
    </row>
    <row r="701" spans="1:37" x14ac:dyDescent="0.3">
      <c r="A701">
        <v>700</v>
      </c>
      <c r="B701">
        <v>704</v>
      </c>
      <c r="C701" t="s">
        <v>37</v>
      </c>
      <c r="G701" t="s">
        <v>38</v>
      </c>
      <c r="H701">
        <v>12304</v>
      </c>
      <c r="I701" t="s">
        <v>39</v>
      </c>
      <c r="J701" t="s">
        <v>64</v>
      </c>
      <c r="K701">
        <v>0</v>
      </c>
      <c r="L701" t="s">
        <v>43</v>
      </c>
      <c r="M701" t="s">
        <v>43</v>
      </c>
      <c r="N701" t="s">
        <v>42</v>
      </c>
      <c r="O701" t="s">
        <v>42</v>
      </c>
      <c r="P701" t="s">
        <v>42</v>
      </c>
      <c r="Q701" t="s">
        <v>42</v>
      </c>
      <c r="R701" t="s">
        <v>42</v>
      </c>
      <c r="S701" t="s">
        <v>42</v>
      </c>
      <c r="T701" t="s">
        <v>42</v>
      </c>
      <c r="U701" t="s">
        <v>56</v>
      </c>
      <c r="V701" t="b">
        <v>0</v>
      </c>
      <c r="W701" t="s">
        <v>43</v>
      </c>
      <c r="X701" t="s">
        <v>42</v>
      </c>
      <c r="Y701" t="s">
        <v>43</v>
      </c>
      <c r="Z701" t="s">
        <v>42</v>
      </c>
      <c r="AA701" t="s">
        <v>43</v>
      </c>
      <c r="AB701" t="s">
        <v>43</v>
      </c>
      <c r="AC701" t="s">
        <v>43</v>
      </c>
      <c r="AD701" t="s">
        <v>46</v>
      </c>
      <c r="AE701" t="s">
        <v>54</v>
      </c>
      <c r="AF701" t="s">
        <v>54</v>
      </c>
      <c r="AG701" t="s">
        <v>47</v>
      </c>
      <c r="AI701">
        <v>0</v>
      </c>
      <c r="AJ701" t="s">
        <v>76</v>
      </c>
      <c r="AK701" t="s">
        <v>84</v>
      </c>
    </row>
    <row r="702" spans="1:37" x14ac:dyDescent="0.3">
      <c r="A702">
        <v>701</v>
      </c>
      <c r="B702">
        <v>705</v>
      </c>
      <c r="C702" t="s">
        <v>37</v>
      </c>
      <c r="G702" t="s">
        <v>83</v>
      </c>
      <c r="H702">
        <v>12305</v>
      </c>
      <c r="I702" t="s">
        <v>39</v>
      </c>
      <c r="J702" t="s">
        <v>64</v>
      </c>
      <c r="K702">
        <v>0</v>
      </c>
      <c r="L702" t="s">
        <v>41</v>
      </c>
      <c r="M702" t="s">
        <v>43</v>
      </c>
      <c r="N702" t="s">
        <v>41</v>
      </c>
      <c r="O702" t="s">
        <v>41</v>
      </c>
      <c r="P702" t="s">
        <v>41</v>
      </c>
      <c r="Q702" t="s">
        <v>41</v>
      </c>
      <c r="R702" t="s">
        <v>41</v>
      </c>
      <c r="S702" t="s">
        <v>41</v>
      </c>
      <c r="T702" t="s">
        <v>41</v>
      </c>
      <c r="U702" t="s">
        <v>44</v>
      </c>
      <c r="V702" t="b">
        <v>0</v>
      </c>
      <c r="W702" t="s">
        <v>41</v>
      </c>
      <c r="X702" t="s">
        <v>41</v>
      </c>
      <c r="Y702" t="s">
        <v>41</v>
      </c>
      <c r="Z702" t="s">
        <v>41</v>
      </c>
      <c r="AA702" t="s">
        <v>41</v>
      </c>
      <c r="AB702" t="s">
        <v>41</v>
      </c>
      <c r="AC702" t="s">
        <v>41</v>
      </c>
      <c r="AD702" t="s">
        <v>59</v>
      </c>
      <c r="AE702" t="s">
        <v>54</v>
      </c>
      <c r="AF702" t="s">
        <v>54</v>
      </c>
      <c r="AG702" t="s">
        <v>54</v>
      </c>
      <c r="AI702">
        <v>0</v>
      </c>
      <c r="AJ702" t="s">
        <v>48</v>
      </c>
      <c r="AK702" t="s">
        <v>49</v>
      </c>
    </row>
    <row r="703" spans="1:37" x14ac:dyDescent="0.3">
      <c r="A703">
        <v>702</v>
      </c>
      <c r="B703">
        <v>706</v>
      </c>
      <c r="C703" t="s">
        <v>37</v>
      </c>
      <c r="G703" t="s">
        <v>67</v>
      </c>
      <c r="H703">
        <v>12304</v>
      </c>
      <c r="I703" t="s">
        <v>39</v>
      </c>
      <c r="J703" t="s">
        <v>40</v>
      </c>
      <c r="K703">
        <v>0</v>
      </c>
      <c r="L703" t="s">
        <v>43</v>
      </c>
      <c r="M703" t="s">
        <v>43</v>
      </c>
      <c r="N703" t="s">
        <v>42</v>
      </c>
      <c r="O703" t="s">
        <v>42</v>
      </c>
      <c r="P703" t="s">
        <v>42</v>
      </c>
      <c r="Q703" t="s">
        <v>42</v>
      </c>
      <c r="R703" t="s">
        <v>42</v>
      </c>
      <c r="S703" t="s">
        <v>43</v>
      </c>
      <c r="T703" t="s">
        <v>43</v>
      </c>
      <c r="U703" t="s">
        <v>72</v>
      </c>
      <c r="V703" t="b">
        <v>0</v>
      </c>
      <c r="W703" t="s">
        <v>43</v>
      </c>
      <c r="X703" t="s">
        <v>43</v>
      </c>
      <c r="Y703" t="s">
        <v>42</v>
      </c>
      <c r="Z703" t="s">
        <v>42</v>
      </c>
      <c r="AA703" t="s">
        <v>43</v>
      </c>
      <c r="AB703" t="s">
        <v>42</v>
      </c>
      <c r="AC703" t="s">
        <v>42</v>
      </c>
      <c r="AD703" t="s">
        <v>53</v>
      </c>
      <c r="AE703" t="s">
        <v>62</v>
      </c>
      <c r="AF703" t="s">
        <v>62</v>
      </c>
      <c r="AG703" t="s">
        <v>62</v>
      </c>
      <c r="AI703">
        <v>0</v>
      </c>
      <c r="AJ703" t="s">
        <v>76</v>
      </c>
      <c r="AK703" t="s">
        <v>84</v>
      </c>
    </row>
    <row r="704" spans="1:37" x14ac:dyDescent="0.3">
      <c r="A704">
        <v>703</v>
      </c>
      <c r="B704">
        <v>707</v>
      </c>
      <c r="C704" t="s">
        <v>37</v>
      </c>
      <c r="G704" t="s">
        <v>50</v>
      </c>
      <c r="H704">
        <v>12305</v>
      </c>
      <c r="I704" t="s">
        <v>39</v>
      </c>
      <c r="J704" t="s">
        <v>40</v>
      </c>
      <c r="K704">
        <v>0</v>
      </c>
      <c r="L704" t="s">
        <v>41</v>
      </c>
      <c r="M704" t="s">
        <v>41</v>
      </c>
      <c r="N704" t="s">
        <v>43</v>
      </c>
      <c r="O704" t="s">
        <v>42</v>
      </c>
      <c r="P704" t="s">
        <v>42</v>
      </c>
      <c r="Q704" t="s">
        <v>42</v>
      </c>
      <c r="R704" t="s">
        <v>42</v>
      </c>
      <c r="S704" t="s">
        <v>43</v>
      </c>
      <c r="T704" t="s">
        <v>43</v>
      </c>
      <c r="U704" t="s">
        <v>44</v>
      </c>
      <c r="V704" t="b">
        <v>0</v>
      </c>
      <c r="W704" t="s">
        <v>45</v>
      </c>
      <c r="X704" t="s">
        <v>41</v>
      </c>
      <c r="Y704" t="s">
        <v>41</v>
      </c>
      <c r="Z704" t="s">
        <v>42</v>
      </c>
      <c r="AA704" t="s">
        <v>41</v>
      </c>
      <c r="AB704" t="s">
        <v>41</v>
      </c>
      <c r="AC704" t="s">
        <v>42</v>
      </c>
      <c r="AD704" t="s">
        <v>46</v>
      </c>
      <c r="AE704" t="s">
        <v>54</v>
      </c>
      <c r="AF704" t="s">
        <v>54</v>
      </c>
      <c r="AG704" t="s">
        <v>54</v>
      </c>
      <c r="AI704">
        <v>0</v>
      </c>
      <c r="AJ704" t="s">
        <v>48</v>
      </c>
      <c r="AK704" t="s">
        <v>49</v>
      </c>
    </row>
    <row r="705" spans="1:37" x14ac:dyDescent="0.3">
      <c r="A705">
        <v>704</v>
      </c>
      <c r="B705">
        <v>708</v>
      </c>
      <c r="C705" t="s">
        <v>37</v>
      </c>
      <c r="G705" t="s">
        <v>83</v>
      </c>
      <c r="H705">
        <v>12305</v>
      </c>
      <c r="I705" t="s">
        <v>39</v>
      </c>
      <c r="J705" t="s">
        <v>64</v>
      </c>
      <c r="K705">
        <v>0</v>
      </c>
      <c r="L705" t="s">
        <v>43</v>
      </c>
      <c r="M705" t="s">
        <v>43</v>
      </c>
      <c r="N705" t="s">
        <v>43</v>
      </c>
      <c r="O705" t="s">
        <v>43</v>
      </c>
      <c r="P705" t="s">
        <v>43</v>
      </c>
      <c r="Q705" t="s">
        <v>42</v>
      </c>
      <c r="R705" t="s">
        <v>43</v>
      </c>
      <c r="S705" t="s">
        <v>43</v>
      </c>
      <c r="T705" t="s">
        <v>43</v>
      </c>
      <c r="U705" t="s">
        <v>44</v>
      </c>
      <c r="V705" t="b">
        <v>0</v>
      </c>
      <c r="W705" t="s">
        <v>45</v>
      </c>
      <c r="X705" t="s">
        <v>41</v>
      </c>
      <c r="Y705" t="s">
        <v>41</v>
      </c>
      <c r="Z705" t="s">
        <v>41</v>
      </c>
      <c r="AA705" t="s">
        <v>41</v>
      </c>
      <c r="AB705" t="s">
        <v>41</v>
      </c>
      <c r="AC705" t="s">
        <v>41</v>
      </c>
      <c r="AD705" t="s">
        <v>53</v>
      </c>
      <c r="AE705" t="s">
        <v>62</v>
      </c>
      <c r="AF705" t="s">
        <v>62</v>
      </c>
      <c r="AG705" t="s">
        <v>62</v>
      </c>
      <c r="AI705">
        <v>0</v>
      </c>
      <c r="AJ705" t="s">
        <v>48</v>
      </c>
      <c r="AK705" t="s">
        <v>57</v>
      </c>
    </row>
    <row r="706" spans="1:37" x14ac:dyDescent="0.3">
      <c r="A706">
        <v>705</v>
      </c>
      <c r="B706">
        <v>709</v>
      </c>
      <c r="C706" t="s">
        <v>37</v>
      </c>
      <c r="G706" t="s">
        <v>61</v>
      </c>
      <c r="H706">
        <v>12305</v>
      </c>
      <c r="I706" t="s">
        <v>117</v>
      </c>
      <c r="J706" t="s">
        <v>40</v>
      </c>
      <c r="K706">
        <v>0</v>
      </c>
      <c r="L706" t="s">
        <v>43</v>
      </c>
      <c r="M706" t="s">
        <v>43</v>
      </c>
      <c r="N706" t="s">
        <v>43</v>
      </c>
      <c r="O706" t="s">
        <v>43</v>
      </c>
      <c r="P706" t="s">
        <v>43</v>
      </c>
      <c r="Q706" t="s">
        <v>43</v>
      </c>
      <c r="R706" t="s">
        <v>43</v>
      </c>
      <c r="S706" t="s">
        <v>43</v>
      </c>
      <c r="T706" t="s">
        <v>43</v>
      </c>
      <c r="U706" t="s">
        <v>56</v>
      </c>
      <c r="V706" t="b">
        <v>0</v>
      </c>
      <c r="W706" t="s">
        <v>43</v>
      </c>
      <c r="X706" t="s">
        <v>41</v>
      </c>
      <c r="Y706" t="s">
        <v>43</v>
      </c>
      <c r="Z706" t="s">
        <v>43</v>
      </c>
      <c r="AA706" t="s">
        <v>41</v>
      </c>
      <c r="AB706" t="s">
        <v>43</v>
      </c>
      <c r="AC706" t="s">
        <v>43</v>
      </c>
      <c r="AD706" t="s">
        <v>46</v>
      </c>
      <c r="AE706" t="s">
        <v>62</v>
      </c>
      <c r="AF706" t="s">
        <v>62</v>
      </c>
      <c r="AG706" t="s">
        <v>62</v>
      </c>
      <c r="AH706" t="s">
        <v>302</v>
      </c>
      <c r="AI706">
        <v>1</v>
      </c>
      <c r="AJ706" t="s">
        <v>48</v>
      </c>
      <c r="AK706" t="s">
        <v>57</v>
      </c>
    </row>
    <row r="707" spans="1:37" x14ac:dyDescent="0.3">
      <c r="A707">
        <v>706</v>
      </c>
      <c r="B707">
        <v>710</v>
      </c>
      <c r="C707" t="s">
        <v>37</v>
      </c>
      <c r="G707" t="s">
        <v>50</v>
      </c>
      <c r="H707">
        <v>12137</v>
      </c>
      <c r="I707" t="s">
        <v>51</v>
      </c>
      <c r="J707" t="s">
        <v>64</v>
      </c>
      <c r="K707">
        <v>0</v>
      </c>
      <c r="L707" t="s">
        <v>41</v>
      </c>
      <c r="M707" t="s">
        <v>41</v>
      </c>
      <c r="N707" t="s">
        <v>43</v>
      </c>
      <c r="O707" t="s">
        <v>43</v>
      </c>
      <c r="P707" t="s">
        <v>43</v>
      </c>
      <c r="Q707" t="s">
        <v>42</v>
      </c>
      <c r="R707" t="s">
        <v>42</v>
      </c>
      <c r="S707" t="s">
        <v>41</v>
      </c>
      <c r="T707" t="s">
        <v>41</v>
      </c>
      <c r="U707" t="s">
        <v>101</v>
      </c>
      <c r="V707" t="b">
        <v>0</v>
      </c>
      <c r="W707" t="s">
        <v>43</v>
      </c>
      <c r="X707" t="s">
        <v>41</v>
      </c>
      <c r="Y707" t="s">
        <v>43</v>
      </c>
      <c r="Z707" t="s">
        <v>43</v>
      </c>
      <c r="AA707" t="s">
        <v>43</v>
      </c>
      <c r="AB707" t="s">
        <v>43</v>
      </c>
      <c r="AC707" t="s">
        <v>43</v>
      </c>
      <c r="AD707" t="s">
        <v>53</v>
      </c>
      <c r="AE707" t="s">
        <v>62</v>
      </c>
      <c r="AF707" t="s">
        <v>62</v>
      </c>
      <c r="AG707" t="s">
        <v>47</v>
      </c>
      <c r="AI707">
        <v>0</v>
      </c>
      <c r="AJ707" t="s">
        <v>199</v>
      </c>
      <c r="AK707" t="s">
        <v>49</v>
      </c>
    </row>
    <row r="708" spans="1:37" x14ac:dyDescent="0.3">
      <c r="A708">
        <v>707</v>
      </c>
      <c r="B708">
        <v>711</v>
      </c>
      <c r="C708" t="s">
        <v>37</v>
      </c>
      <c r="G708" t="s">
        <v>58</v>
      </c>
      <c r="H708">
        <v>12305</v>
      </c>
      <c r="I708" t="s">
        <v>39</v>
      </c>
      <c r="J708" t="s">
        <v>64</v>
      </c>
      <c r="K708">
        <v>0</v>
      </c>
      <c r="L708" t="s">
        <v>43</v>
      </c>
      <c r="M708" t="s">
        <v>43</v>
      </c>
      <c r="N708" t="s">
        <v>43</v>
      </c>
      <c r="O708" t="s">
        <v>42</v>
      </c>
      <c r="P708" t="s">
        <v>43</v>
      </c>
      <c r="Q708" t="s">
        <v>42</v>
      </c>
      <c r="R708" t="s">
        <v>42</v>
      </c>
      <c r="S708" t="s">
        <v>42</v>
      </c>
      <c r="T708" t="s">
        <v>42</v>
      </c>
      <c r="U708" t="s">
        <v>101</v>
      </c>
      <c r="V708" t="b">
        <v>0</v>
      </c>
      <c r="W708" t="s">
        <v>65</v>
      </c>
      <c r="X708" t="s">
        <v>41</v>
      </c>
      <c r="Y708" t="s">
        <v>41</v>
      </c>
      <c r="Z708" t="s">
        <v>41</v>
      </c>
      <c r="AA708" t="s">
        <v>41</v>
      </c>
      <c r="AB708" t="s">
        <v>41</v>
      </c>
      <c r="AC708" t="s">
        <v>41</v>
      </c>
      <c r="AD708" t="s">
        <v>53</v>
      </c>
      <c r="AE708" t="s">
        <v>47</v>
      </c>
      <c r="AF708" t="s">
        <v>47</v>
      </c>
      <c r="AG708" t="s">
        <v>47</v>
      </c>
      <c r="AI708">
        <v>0</v>
      </c>
      <c r="AJ708" t="s">
        <v>48</v>
      </c>
      <c r="AK708" t="s">
        <v>49</v>
      </c>
    </row>
    <row r="709" spans="1:37" x14ac:dyDescent="0.3">
      <c r="A709">
        <v>708</v>
      </c>
      <c r="B709">
        <v>712</v>
      </c>
      <c r="C709" t="s">
        <v>37</v>
      </c>
      <c r="G709" t="s">
        <v>61</v>
      </c>
      <c r="H709">
        <v>12302</v>
      </c>
      <c r="I709" t="s">
        <v>39</v>
      </c>
      <c r="J709" t="s">
        <v>64</v>
      </c>
      <c r="K709">
        <v>0</v>
      </c>
      <c r="L709" t="s">
        <v>41</v>
      </c>
      <c r="M709" t="s">
        <v>41</v>
      </c>
      <c r="N709" t="s">
        <v>41</v>
      </c>
      <c r="O709" t="s">
        <v>43</v>
      </c>
      <c r="P709" t="s">
        <v>43</v>
      </c>
      <c r="Q709" t="s">
        <v>43</v>
      </c>
      <c r="R709" t="s">
        <v>42</v>
      </c>
      <c r="S709" t="s">
        <v>41</v>
      </c>
      <c r="T709" t="s">
        <v>41</v>
      </c>
      <c r="U709" t="s">
        <v>101</v>
      </c>
      <c r="V709" t="b">
        <v>0</v>
      </c>
      <c r="W709" t="s">
        <v>45</v>
      </c>
      <c r="X709" t="s">
        <v>41</v>
      </c>
      <c r="Y709" t="s">
        <v>43</v>
      </c>
      <c r="Z709" t="s">
        <v>42</v>
      </c>
      <c r="AA709" t="s">
        <v>41</v>
      </c>
      <c r="AB709" t="s">
        <v>43</v>
      </c>
      <c r="AC709" t="s">
        <v>42</v>
      </c>
      <c r="AD709" t="s">
        <v>46</v>
      </c>
      <c r="AE709" t="s">
        <v>47</v>
      </c>
      <c r="AF709" t="s">
        <v>47</v>
      </c>
      <c r="AG709" t="s">
        <v>47</v>
      </c>
      <c r="AI709">
        <v>0</v>
      </c>
      <c r="AJ709" t="s">
        <v>63</v>
      </c>
      <c r="AK709" t="s">
        <v>49</v>
      </c>
    </row>
    <row r="710" spans="1:37" x14ac:dyDescent="0.3">
      <c r="A710">
        <v>709</v>
      </c>
      <c r="B710">
        <v>713</v>
      </c>
      <c r="C710" t="s">
        <v>37</v>
      </c>
      <c r="G710" t="s">
        <v>61</v>
      </c>
      <c r="H710">
        <v>12309</v>
      </c>
      <c r="I710" t="s">
        <v>39</v>
      </c>
      <c r="J710" t="s">
        <v>64</v>
      </c>
      <c r="K710">
        <v>0</v>
      </c>
      <c r="L710" t="s">
        <v>41</v>
      </c>
      <c r="M710" t="s">
        <v>43</v>
      </c>
      <c r="N710" t="s">
        <v>43</v>
      </c>
      <c r="O710" t="s">
        <v>43</v>
      </c>
      <c r="P710" t="s">
        <v>43</v>
      </c>
      <c r="Q710" t="s">
        <v>43</v>
      </c>
      <c r="R710" t="s">
        <v>42</v>
      </c>
      <c r="S710" t="s">
        <v>42</v>
      </c>
      <c r="T710" t="s">
        <v>42</v>
      </c>
      <c r="U710" t="s">
        <v>44</v>
      </c>
      <c r="V710" t="b">
        <v>0</v>
      </c>
      <c r="W710" t="s">
        <v>45</v>
      </c>
      <c r="X710" t="s">
        <v>41</v>
      </c>
      <c r="Y710" t="s">
        <v>43</v>
      </c>
      <c r="Z710" t="s">
        <v>43</v>
      </c>
      <c r="AA710" t="s">
        <v>41</v>
      </c>
      <c r="AB710" t="s">
        <v>43</v>
      </c>
      <c r="AC710" t="s">
        <v>43</v>
      </c>
      <c r="AD710" t="s">
        <v>46</v>
      </c>
      <c r="AE710" t="s">
        <v>54</v>
      </c>
      <c r="AF710" t="s">
        <v>47</v>
      </c>
      <c r="AG710" t="s">
        <v>54</v>
      </c>
      <c r="AH710" t="s">
        <v>303</v>
      </c>
      <c r="AI710">
        <v>1</v>
      </c>
      <c r="AJ710" t="s">
        <v>60</v>
      </c>
      <c r="AK710" t="s">
        <v>49</v>
      </c>
    </row>
    <row r="711" spans="1:37" x14ac:dyDescent="0.3">
      <c r="A711">
        <v>710</v>
      </c>
      <c r="B711">
        <v>714</v>
      </c>
      <c r="C711" t="s">
        <v>37</v>
      </c>
      <c r="G711" t="s">
        <v>58</v>
      </c>
      <c r="H711">
        <v>12308</v>
      </c>
      <c r="I711" t="s">
        <v>39</v>
      </c>
      <c r="J711" t="s">
        <v>40</v>
      </c>
      <c r="K711">
        <v>0</v>
      </c>
      <c r="L711" t="s">
        <v>41</v>
      </c>
      <c r="M711" t="s">
        <v>41</v>
      </c>
      <c r="N711" t="s">
        <v>43</v>
      </c>
      <c r="O711" t="s">
        <v>42</v>
      </c>
      <c r="P711" t="s">
        <v>43</v>
      </c>
      <c r="Q711" t="s">
        <v>42</v>
      </c>
      <c r="R711" t="s">
        <v>43</v>
      </c>
      <c r="S711" t="s">
        <v>41</v>
      </c>
      <c r="T711" t="s">
        <v>41</v>
      </c>
      <c r="U711" t="s">
        <v>56</v>
      </c>
      <c r="V711" t="b">
        <v>0</v>
      </c>
      <c r="W711" t="s">
        <v>45</v>
      </c>
      <c r="X711" t="s">
        <v>41</v>
      </c>
      <c r="Y711" t="s">
        <v>41</v>
      </c>
      <c r="Z711" t="s">
        <v>43</v>
      </c>
      <c r="AA711" t="s">
        <v>41</v>
      </c>
      <c r="AB711" t="s">
        <v>43</v>
      </c>
      <c r="AC711" t="s">
        <v>43</v>
      </c>
      <c r="AD711" t="s">
        <v>53</v>
      </c>
      <c r="AE711" t="s">
        <v>62</v>
      </c>
      <c r="AF711" t="s">
        <v>62</v>
      </c>
      <c r="AG711" t="s">
        <v>62</v>
      </c>
      <c r="AI711">
        <v>0</v>
      </c>
      <c r="AJ711" t="s">
        <v>55</v>
      </c>
      <c r="AK711" t="s">
        <v>49</v>
      </c>
    </row>
    <row r="712" spans="1:37" x14ac:dyDescent="0.3">
      <c r="A712">
        <v>711</v>
      </c>
      <c r="B712">
        <v>715</v>
      </c>
      <c r="C712" t="s">
        <v>37</v>
      </c>
      <c r="G712" t="s">
        <v>50</v>
      </c>
      <c r="H712">
        <v>12308</v>
      </c>
      <c r="I712" t="s">
        <v>39</v>
      </c>
      <c r="J712" t="s">
        <v>71</v>
      </c>
      <c r="K712">
        <v>0</v>
      </c>
      <c r="L712" t="s">
        <v>41</v>
      </c>
      <c r="M712" t="s">
        <v>41</v>
      </c>
      <c r="N712" t="s">
        <v>41</v>
      </c>
      <c r="O712" t="s">
        <v>43</v>
      </c>
      <c r="P712" t="s">
        <v>43</v>
      </c>
      <c r="Q712" t="s">
        <v>43</v>
      </c>
      <c r="R712" t="s">
        <v>43</v>
      </c>
      <c r="S712" t="s">
        <v>41</v>
      </c>
      <c r="T712" t="s">
        <v>43</v>
      </c>
      <c r="U712" t="s">
        <v>52</v>
      </c>
      <c r="V712" t="b">
        <v>0</v>
      </c>
      <c r="W712" t="s">
        <v>43</v>
      </c>
      <c r="X712" t="s">
        <v>41</v>
      </c>
      <c r="Y712" t="s">
        <v>43</v>
      </c>
      <c r="Z712" t="s">
        <v>43</v>
      </c>
      <c r="AA712" t="s">
        <v>41</v>
      </c>
      <c r="AB712" t="s">
        <v>43</v>
      </c>
      <c r="AC712" t="s">
        <v>43</v>
      </c>
      <c r="AD712" t="s">
        <v>46</v>
      </c>
      <c r="AE712" t="s">
        <v>47</v>
      </c>
      <c r="AF712" t="s">
        <v>47</v>
      </c>
      <c r="AG712" t="s">
        <v>47</v>
      </c>
      <c r="AI712">
        <v>0</v>
      </c>
      <c r="AJ712" t="s">
        <v>55</v>
      </c>
      <c r="AK712" t="s">
        <v>49</v>
      </c>
    </row>
    <row r="713" spans="1:37" x14ac:dyDescent="0.3">
      <c r="A713">
        <v>712</v>
      </c>
      <c r="B713">
        <v>716</v>
      </c>
      <c r="C713" t="s">
        <v>37</v>
      </c>
      <c r="G713" t="s">
        <v>38</v>
      </c>
      <c r="H713">
        <v>12308</v>
      </c>
      <c r="I713" t="s">
        <v>88</v>
      </c>
      <c r="J713" t="s">
        <v>71</v>
      </c>
      <c r="K713">
        <v>0</v>
      </c>
      <c r="L713" t="s">
        <v>43</v>
      </c>
      <c r="M713" t="s">
        <v>43</v>
      </c>
      <c r="N713" t="s">
        <v>43</v>
      </c>
      <c r="O713" t="s">
        <v>43</v>
      </c>
      <c r="P713" t="s">
        <v>43</v>
      </c>
      <c r="Q713" t="s">
        <v>43</v>
      </c>
      <c r="R713" t="s">
        <v>43</v>
      </c>
      <c r="S713" t="s">
        <v>43</v>
      </c>
      <c r="T713" t="s">
        <v>43</v>
      </c>
      <c r="U713" t="s">
        <v>56</v>
      </c>
      <c r="V713" t="b">
        <v>0</v>
      </c>
      <c r="W713" t="s">
        <v>43</v>
      </c>
      <c r="X713" t="s">
        <v>41</v>
      </c>
      <c r="Y713" t="s">
        <v>41</v>
      </c>
      <c r="Z713" t="s">
        <v>41</v>
      </c>
      <c r="AA713" t="s">
        <v>41</v>
      </c>
      <c r="AB713" t="s">
        <v>41</v>
      </c>
      <c r="AC713" t="s">
        <v>41</v>
      </c>
      <c r="AD713" t="s">
        <v>46</v>
      </c>
      <c r="AE713" t="s">
        <v>62</v>
      </c>
      <c r="AF713" t="s">
        <v>62</v>
      </c>
      <c r="AG713" t="s">
        <v>62</v>
      </c>
      <c r="AI713">
        <v>0</v>
      </c>
      <c r="AJ713" t="s">
        <v>55</v>
      </c>
      <c r="AK713" t="s">
        <v>57</v>
      </c>
    </row>
    <row r="714" spans="1:37" x14ac:dyDescent="0.3">
      <c r="A714">
        <v>713</v>
      </c>
      <c r="B714">
        <v>717</v>
      </c>
      <c r="C714" t="s">
        <v>37</v>
      </c>
      <c r="G714" t="s">
        <v>61</v>
      </c>
      <c r="H714">
        <v>12304</v>
      </c>
      <c r="I714" t="s">
        <v>39</v>
      </c>
      <c r="J714" t="s">
        <v>64</v>
      </c>
      <c r="K714">
        <v>0</v>
      </c>
      <c r="L714" t="s">
        <v>41</v>
      </c>
      <c r="M714" t="s">
        <v>41</v>
      </c>
      <c r="N714" t="s">
        <v>43</v>
      </c>
      <c r="O714" t="s">
        <v>43</v>
      </c>
      <c r="P714" t="s">
        <v>42</v>
      </c>
      <c r="Q714" t="s">
        <v>42</v>
      </c>
      <c r="R714" t="s">
        <v>42</v>
      </c>
      <c r="S714" t="s">
        <v>43</v>
      </c>
      <c r="T714" t="s">
        <v>42</v>
      </c>
      <c r="U714" t="s">
        <v>52</v>
      </c>
      <c r="V714" t="b">
        <v>0</v>
      </c>
      <c r="W714" t="s">
        <v>45</v>
      </c>
      <c r="X714" t="s">
        <v>41</v>
      </c>
      <c r="Y714" t="s">
        <v>43</v>
      </c>
      <c r="Z714" t="s">
        <v>43</v>
      </c>
      <c r="AA714" t="s">
        <v>41</v>
      </c>
      <c r="AB714" t="s">
        <v>43</v>
      </c>
      <c r="AC714" t="s">
        <v>43</v>
      </c>
      <c r="AD714" t="s">
        <v>46</v>
      </c>
      <c r="AE714" t="s">
        <v>62</v>
      </c>
      <c r="AF714" t="s">
        <v>47</v>
      </c>
      <c r="AG714" t="s">
        <v>47</v>
      </c>
      <c r="AI714">
        <v>0</v>
      </c>
      <c r="AJ714" t="s">
        <v>76</v>
      </c>
      <c r="AK714" t="s">
        <v>49</v>
      </c>
    </row>
    <row r="715" spans="1:37" x14ac:dyDescent="0.3">
      <c r="A715">
        <v>714</v>
      </c>
      <c r="B715">
        <v>718</v>
      </c>
      <c r="C715" t="s">
        <v>37</v>
      </c>
      <c r="G715" t="s">
        <v>58</v>
      </c>
      <c r="H715">
        <v>12304</v>
      </c>
      <c r="I715" t="s">
        <v>51</v>
      </c>
      <c r="J715" t="s">
        <v>64</v>
      </c>
      <c r="K715">
        <v>0</v>
      </c>
      <c r="L715" t="s">
        <v>41</v>
      </c>
      <c r="M715" t="s">
        <v>43</v>
      </c>
      <c r="N715" t="s">
        <v>42</v>
      </c>
      <c r="O715" t="s">
        <v>42</v>
      </c>
      <c r="P715" t="s">
        <v>43</v>
      </c>
      <c r="Q715" t="s">
        <v>43</v>
      </c>
      <c r="R715" t="s">
        <v>43</v>
      </c>
      <c r="S715" t="s">
        <v>43</v>
      </c>
      <c r="T715" t="s">
        <v>43</v>
      </c>
      <c r="U715" t="s">
        <v>44</v>
      </c>
      <c r="V715" t="b">
        <v>0</v>
      </c>
      <c r="W715" t="s">
        <v>45</v>
      </c>
      <c r="X715" t="s">
        <v>41</v>
      </c>
      <c r="Y715" t="s">
        <v>43</v>
      </c>
      <c r="Z715" t="s">
        <v>42</v>
      </c>
      <c r="AA715" t="s">
        <v>41</v>
      </c>
      <c r="AB715" t="s">
        <v>43</v>
      </c>
      <c r="AC715" t="s">
        <v>42</v>
      </c>
      <c r="AD715" t="s">
        <v>77</v>
      </c>
      <c r="AE715" t="s">
        <v>62</v>
      </c>
      <c r="AF715" t="s">
        <v>47</v>
      </c>
      <c r="AG715" t="s">
        <v>47</v>
      </c>
      <c r="AH715" t="s">
        <v>304</v>
      </c>
      <c r="AI715">
        <v>1</v>
      </c>
      <c r="AJ715" t="s">
        <v>76</v>
      </c>
      <c r="AK715" t="s">
        <v>49</v>
      </c>
    </row>
    <row r="716" spans="1:37" x14ac:dyDescent="0.3">
      <c r="A716">
        <v>715</v>
      </c>
      <c r="B716">
        <v>719</v>
      </c>
      <c r="C716" t="s">
        <v>37</v>
      </c>
      <c r="G716" t="s">
        <v>38</v>
      </c>
      <c r="H716">
        <v>12307</v>
      </c>
      <c r="I716" t="s">
        <v>88</v>
      </c>
      <c r="J716" t="s">
        <v>130</v>
      </c>
      <c r="K716">
        <v>0</v>
      </c>
      <c r="L716" t="s">
        <v>41</v>
      </c>
      <c r="M716" t="s">
        <v>43</v>
      </c>
      <c r="N716" t="s">
        <v>43</v>
      </c>
      <c r="O716" t="s">
        <v>42</v>
      </c>
      <c r="P716" t="s">
        <v>43</v>
      </c>
      <c r="Q716" t="s">
        <v>42</v>
      </c>
      <c r="R716" t="s">
        <v>43</v>
      </c>
      <c r="S716" t="s">
        <v>41</v>
      </c>
      <c r="T716" t="s">
        <v>43</v>
      </c>
      <c r="U716" t="s">
        <v>56</v>
      </c>
      <c r="V716" t="b">
        <v>0</v>
      </c>
      <c r="W716" t="s">
        <v>41</v>
      </c>
      <c r="X716" t="s">
        <v>41</v>
      </c>
      <c r="Y716" t="s">
        <v>43</v>
      </c>
      <c r="Z716" t="s">
        <v>43</v>
      </c>
      <c r="AA716" t="s">
        <v>41</v>
      </c>
      <c r="AB716" t="s">
        <v>43</v>
      </c>
      <c r="AC716" t="s">
        <v>43</v>
      </c>
      <c r="AD716" t="s">
        <v>53</v>
      </c>
      <c r="AE716" t="s">
        <v>62</v>
      </c>
      <c r="AF716" t="s">
        <v>62</v>
      </c>
      <c r="AG716" t="s">
        <v>47</v>
      </c>
      <c r="AI716">
        <v>0</v>
      </c>
      <c r="AJ716" t="s">
        <v>108</v>
      </c>
      <c r="AK716" t="s">
        <v>49</v>
      </c>
    </row>
    <row r="717" spans="1:37" x14ac:dyDescent="0.3">
      <c r="A717">
        <v>716</v>
      </c>
      <c r="B717">
        <v>720</v>
      </c>
      <c r="C717" t="s">
        <v>37</v>
      </c>
      <c r="G717" t="s">
        <v>67</v>
      </c>
      <c r="H717">
        <v>12302</v>
      </c>
      <c r="I717" t="s">
        <v>39</v>
      </c>
      <c r="J717" t="s">
        <v>40</v>
      </c>
      <c r="K717">
        <v>0</v>
      </c>
      <c r="L717" t="s">
        <v>43</v>
      </c>
      <c r="M717" t="s">
        <v>43</v>
      </c>
      <c r="N717" t="s">
        <v>42</v>
      </c>
      <c r="O717" t="s">
        <v>42</v>
      </c>
      <c r="P717" t="s">
        <v>43</v>
      </c>
      <c r="Q717" t="s">
        <v>42</v>
      </c>
      <c r="R717" t="s">
        <v>42</v>
      </c>
      <c r="S717" t="s">
        <v>42</v>
      </c>
      <c r="T717" t="s">
        <v>42</v>
      </c>
      <c r="U717" t="s">
        <v>52</v>
      </c>
      <c r="V717" t="b">
        <v>0</v>
      </c>
      <c r="W717" t="s">
        <v>43</v>
      </c>
      <c r="X717" t="s">
        <v>43</v>
      </c>
      <c r="Y717" t="s">
        <v>43</v>
      </c>
      <c r="Z717" t="s">
        <v>43</v>
      </c>
      <c r="AA717" t="s">
        <v>43</v>
      </c>
      <c r="AB717" t="s">
        <v>43</v>
      </c>
      <c r="AC717" t="s">
        <v>43</v>
      </c>
      <c r="AD717" t="s">
        <v>53</v>
      </c>
      <c r="AE717" t="s">
        <v>62</v>
      </c>
      <c r="AF717" t="s">
        <v>47</v>
      </c>
      <c r="AG717" t="s">
        <v>47</v>
      </c>
      <c r="AI717">
        <v>0</v>
      </c>
      <c r="AJ717" t="s">
        <v>63</v>
      </c>
      <c r="AK717" t="s">
        <v>49</v>
      </c>
    </row>
    <row r="718" spans="1:37" x14ac:dyDescent="0.3">
      <c r="A718">
        <v>717</v>
      </c>
      <c r="B718">
        <v>721</v>
      </c>
      <c r="C718" t="s">
        <v>37</v>
      </c>
      <c r="G718" t="s">
        <v>61</v>
      </c>
      <c r="H718">
        <v>12306</v>
      </c>
      <c r="I718" t="s">
        <v>39</v>
      </c>
      <c r="J718" t="s">
        <v>40</v>
      </c>
      <c r="K718">
        <v>0</v>
      </c>
      <c r="L718" t="s">
        <v>41</v>
      </c>
      <c r="M718" t="s">
        <v>41</v>
      </c>
      <c r="N718" t="s">
        <v>41</v>
      </c>
      <c r="O718" t="s">
        <v>42</v>
      </c>
      <c r="P718" t="s">
        <v>41</v>
      </c>
      <c r="Q718" t="s">
        <v>42</v>
      </c>
      <c r="R718" t="s">
        <v>42</v>
      </c>
      <c r="S718" t="s">
        <v>42</v>
      </c>
      <c r="T718" t="s">
        <v>42</v>
      </c>
      <c r="U718" t="s">
        <v>56</v>
      </c>
      <c r="V718" t="b">
        <v>0</v>
      </c>
      <c r="W718" t="s">
        <v>45</v>
      </c>
      <c r="X718" t="s">
        <v>41</v>
      </c>
      <c r="Y718" t="s">
        <v>43</v>
      </c>
      <c r="Z718" t="s">
        <v>43</v>
      </c>
      <c r="AA718" t="s">
        <v>41</v>
      </c>
      <c r="AB718" t="s">
        <v>42</v>
      </c>
      <c r="AC718" t="s">
        <v>42</v>
      </c>
      <c r="AD718" t="s">
        <v>53</v>
      </c>
      <c r="AE718" t="s">
        <v>79</v>
      </c>
      <c r="AF718" t="s">
        <v>62</v>
      </c>
      <c r="AG718" t="s">
        <v>62</v>
      </c>
      <c r="AI718">
        <v>0</v>
      </c>
      <c r="AJ718" t="s">
        <v>82</v>
      </c>
      <c r="AK718" t="s">
        <v>49</v>
      </c>
    </row>
    <row r="719" spans="1:37" x14ac:dyDescent="0.3">
      <c r="A719">
        <v>718</v>
      </c>
      <c r="B719">
        <v>722</v>
      </c>
      <c r="C719" t="s">
        <v>37</v>
      </c>
      <c r="G719" t="s">
        <v>50</v>
      </c>
      <c r="H719">
        <v>12308</v>
      </c>
      <c r="I719" t="s">
        <v>39</v>
      </c>
      <c r="J719" t="s">
        <v>40</v>
      </c>
      <c r="K719">
        <v>0</v>
      </c>
      <c r="L719" t="s">
        <v>41</v>
      </c>
      <c r="M719" t="s">
        <v>41</v>
      </c>
      <c r="N719" t="s">
        <v>41</v>
      </c>
      <c r="O719" t="s">
        <v>42</v>
      </c>
      <c r="P719" t="s">
        <v>42</v>
      </c>
      <c r="Q719" t="s">
        <v>42</v>
      </c>
      <c r="R719" t="s">
        <v>42</v>
      </c>
      <c r="S719" t="s">
        <v>41</v>
      </c>
      <c r="T719" t="s">
        <v>43</v>
      </c>
      <c r="U719" t="s">
        <v>44</v>
      </c>
      <c r="V719" t="b">
        <v>1</v>
      </c>
      <c r="W719" t="s">
        <v>65</v>
      </c>
      <c r="X719" t="s">
        <v>41</v>
      </c>
      <c r="Y719" t="s">
        <v>43</v>
      </c>
      <c r="Z719" t="s">
        <v>42</v>
      </c>
      <c r="AA719" t="s">
        <v>41</v>
      </c>
      <c r="AB719" t="s">
        <v>41</v>
      </c>
      <c r="AC719" t="s">
        <v>42</v>
      </c>
      <c r="AD719" t="s">
        <v>59</v>
      </c>
      <c r="AE719" t="s">
        <v>47</v>
      </c>
      <c r="AF719" t="s">
        <v>47</v>
      </c>
      <c r="AG719" t="s">
        <v>47</v>
      </c>
      <c r="AI719">
        <v>0</v>
      </c>
      <c r="AJ719" t="s">
        <v>55</v>
      </c>
      <c r="AK719" t="s">
        <v>49</v>
      </c>
    </row>
    <row r="720" spans="1:37" x14ac:dyDescent="0.3">
      <c r="A720">
        <v>719</v>
      </c>
      <c r="B720">
        <v>723</v>
      </c>
      <c r="C720" t="s">
        <v>37</v>
      </c>
      <c r="G720" t="s">
        <v>58</v>
      </c>
      <c r="H720">
        <v>12304</v>
      </c>
      <c r="I720" t="s">
        <v>51</v>
      </c>
      <c r="J720" t="s">
        <v>40</v>
      </c>
      <c r="K720">
        <v>0</v>
      </c>
      <c r="L720" t="s">
        <v>41</v>
      </c>
      <c r="M720" t="s">
        <v>41</v>
      </c>
      <c r="N720" t="s">
        <v>42</v>
      </c>
      <c r="O720" t="s">
        <v>42</v>
      </c>
      <c r="P720" t="s">
        <v>43</v>
      </c>
      <c r="Q720" t="s">
        <v>42</v>
      </c>
      <c r="R720" t="s">
        <v>42</v>
      </c>
      <c r="S720" t="s">
        <v>43</v>
      </c>
      <c r="T720" t="s">
        <v>41</v>
      </c>
      <c r="U720" t="s">
        <v>56</v>
      </c>
      <c r="V720" t="b">
        <v>0</v>
      </c>
      <c r="W720" t="s">
        <v>65</v>
      </c>
      <c r="X720" t="s">
        <v>41</v>
      </c>
      <c r="Y720" t="s">
        <v>41</v>
      </c>
      <c r="Z720" t="s">
        <v>41</v>
      </c>
      <c r="AA720" t="s">
        <v>41</v>
      </c>
      <c r="AB720" t="s">
        <v>41</v>
      </c>
      <c r="AC720" t="s">
        <v>41</v>
      </c>
      <c r="AD720" t="s">
        <v>53</v>
      </c>
      <c r="AE720" t="s">
        <v>62</v>
      </c>
      <c r="AF720" t="s">
        <v>62</v>
      </c>
      <c r="AG720" t="s">
        <v>62</v>
      </c>
      <c r="AH720" t="s">
        <v>305</v>
      </c>
      <c r="AI720">
        <v>1</v>
      </c>
      <c r="AJ720" t="s">
        <v>76</v>
      </c>
      <c r="AK720" t="s">
        <v>49</v>
      </c>
    </row>
    <row r="721" spans="1:37" x14ac:dyDescent="0.3">
      <c r="A721">
        <v>720</v>
      </c>
      <c r="B721">
        <v>724</v>
      </c>
      <c r="C721" t="s">
        <v>37</v>
      </c>
      <c r="G721" t="s">
        <v>50</v>
      </c>
      <c r="H721">
        <v>12307</v>
      </c>
      <c r="I721" t="s">
        <v>51</v>
      </c>
      <c r="J721" t="s">
        <v>64</v>
      </c>
      <c r="K721">
        <v>0</v>
      </c>
      <c r="L721" t="s">
        <v>41</v>
      </c>
      <c r="M721" t="s">
        <v>41</v>
      </c>
      <c r="N721" t="s">
        <v>42</v>
      </c>
      <c r="O721" t="s">
        <v>43</v>
      </c>
      <c r="P721" t="s">
        <v>43</v>
      </c>
      <c r="Q721" t="s">
        <v>41</v>
      </c>
      <c r="R721" t="s">
        <v>43</v>
      </c>
      <c r="S721" t="s">
        <v>43</v>
      </c>
      <c r="T721" t="s">
        <v>41</v>
      </c>
      <c r="U721" t="s">
        <v>44</v>
      </c>
      <c r="V721" t="b">
        <v>0</v>
      </c>
      <c r="W721" t="s">
        <v>65</v>
      </c>
      <c r="X721" t="s">
        <v>41</v>
      </c>
      <c r="Y721" t="s">
        <v>41</v>
      </c>
      <c r="Z721" t="s">
        <v>43</v>
      </c>
      <c r="AA721" t="s">
        <v>41</v>
      </c>
      <c r="AB721" t="s">
        <v>43</v>
      </c>
      <c r="AC721" t="s">
        <v>43</v>
      </c>
      <c r="AD721" t="s">
        <v>46</v>
      </c>
      <c r="AE721" t="s">
        <v>54</v>
      </c>
      <c r="AF721" t="s">
        <v>54</v>
      </c>
      <c r="AG721" t="s">
        <v>54</v>
      </c>
      <c r="AI721">
        <v>0</v>
      </c>
      <c r="AJ721" t="s">
        <v>108</v>
      </c>
      <c r="AK721" t="s">
        <v>84</v>
      </c>
    </row>
    <row r="722" spans="1:37" x14ac:dyDescent="0.3">
      <c r="A722">
        <v>721</v>
      </c>
      <c r="B722">
        <v>725</v>
      </c>
      <c r="C722" t="s">
        <v>37</v>
      </c>
      <c r="G722" t="s">
        <v>50</v>
      </c>
      <c r="H722">
        <v>12304</v>
      </c>
      <c r="I722" t="s">
        <v>39</v>
      </c>
      <c r="J722" t="s">
        <v>71</v>
      </c>
      <c r="K722">
        <v>0</v>
      </c>
      <c r="L722" t="s">
        <v>43</v>
      </c>
      <c r="M722" t="s">
        <v>43</v>
      </c>
      <c r="N722" t="s">
        <v>43</v>
      </c>
      <c r="O722" t="s">
        <v>42</v>
      </c>
      <c r="P722" t="s">
        <v>42</v>
      </c>
      <c r="Q722" t="s">
        <v>42</v>
      </c>
      <c r="R722" t="s">
        <v>42</v>
      </c>
      <c r="S722" t="s">
        <v>43</v>
      </c>
      <c r="T722" t="s">
        <v>43</v>
      </c>
      <c r="U722" t="s">
        <v>72</v>
      </c>
      <c r="V722" t="b">
        <v>0</v>
      </c>
      <c r="W722" t="s">
        <v>43</v>
      </c>
      <c r="X722" t="s">
        <v>41</v>
      </c>
      <c r="Y722" t="s">
        <v>41</v>
      </c>
      <c r="Z722" t="s">
        <v>41</v>
      </c>
      <c r="AA722" t="s">
        <v>41</v>
      </c>
      <c r="AB722" t="s">
        <v>41</v>
      </c>
      <c r="AC722" t="s">
        <v>41</v>
      </c>
      <c r="AD722" t="s">
        <v>53</v>
      </c>
      <c r="AE722" t="s">
        <v>62</v>
      </c>
      <c r="AF722" t="s">
        <v>62</v>
      </c>
      <c r="AG722" t="s">
        <v>62</v>
      </c>
      <c r="AI722">
        <v>0</v>
      </c>
      <c r="AJ722" t="s">
        <v>76</v>
      </c>
      <c r="AK722" t="s">
        <v>49</v>
      </c>
    </row>
    <row r="723" spans="1:37" x14ac:dyDescent="0.3">
      <c r="A723">
        <v>722</v>
      </c>
      <c r="B723">
        <v>726</v>
      </c>
      <c r="C723" t="s">
        <v>37</v>
      </c>
      <c r="G723" t="s">
        <v>50</v>
      </c>
      <c r="H723">
        <v>12303</v>
      </c>
      <c r="I723" t="s">
        <v>272</v>
      </c>
      <c r="J723" t="s">
        <v>40</v>
      </c>
      <c r="K723">
        <v>0</v>
      </c>
      <c r="L723" t="s">
        <v>41</v>
      </c>
      <c r="M723" t="s">
        <v>41</v>
      </c>
      <c r="N723" t="s">
        <v>43</v>
      </c>
      <c r="O723" t="s">
        <v>43</v>
      </c>
      <c r="P723" t="s">
        <v>43</v>
      </c>
      <c r="Q723" t="s">
        <v>43</v>
      </c>
      <c r="R723" t="s">
        <v>42</v>
      </c>
      <c r="S723" t="s">
        <v>43</v>
      </c>
      <c r="T723" t="s">
        <v>43</v>
      </c>
      <c r="U723" t="s">
        <v>52</v>
      </c>
      <c r="V723" t="b">
        <v>1</v>
      </c>
      <c r="W723" t="s">
        <v>65</v>
      </c>
      <c r="X723" t="s">
        <v>41</v>
      </c>
      <c r="Y723" t="s">
        <v>43</v>
      </c>
      <c r="Z723" t="s">
        <v>43</v>
      </c>
      <c r="AA723" t="s">
        <v>41</v>
      </c>
      <c r="AB723" t="s">
        <v>43</v>
      </c>
      <c r="AC723" t="s">
        <v>42</v>
      </c>
      <c r="AD723" t="s">
        <v>53</v>
      </c>
      <c r="AE723" t="s">
        <v>62</v>
      </c>
      <c r="AF723" t="s">
        <v>62</v>
      </c>
      <c r="AG723" t="s">
        <v>62</v>
      </c>
      <c r="AI723">
        <v>0</v>
      </c>
      <c r="AJ723" t="s">
        <v>70</v>
      </c>
      <c r="AK723" t="s">
        <v>84</v>
      </c>
    </row>
    <row r="724" spans="1:37" x14ac:dyDescent="0.3">
      <c r="A724">
        <v>723</v>
      </c>
      <c r="B724">
        <v>727</v>
      </c>
      <c r="C724" t="s">
        <v>37</v>
      </c>
      <c r="G724" t="s">
        <v>50</v>
      </c>
      <c r="H724">
        <v>12309</v>
      </c>
      <c r="I724" t="s">
        <v>39</v>
      </c>
      <c r="J724" t="s">
        <v>40</v>
      </c>
      <c r="K724">
        <v>0</v>
      </c>
      <c r="L724" t="s">
        <v>41</v>
      </c>
      <c r="M724" t="s">
        <v>43</v>
      </c>
      <c r="N724" t="s">
        <v>42</v>
      </c>
      <c r="O724" t="s">
        <v>42</v>
      </c>
      <c r="P724" t="s">
        <v>43</v>
      </c>
      <c r="Q724" t="s">
        <v>42</v>
      </c>
      <c r="R724" t="s">
        <v>43</v>
      </c>
      <c r="S724" t="s">
        <v>43</v>
      </c>
      <c r="T724" t="s">
        <v>43</v>
      </c>
      <c r="U724" t="s">
        <v>56</v>
      </c>
      <c r="V724" t="b">
        <v>1</v>
      </c>
      <c r="W724" t="s">
        <v>45</v>
      </c>
      <c r="X724" t="s">
        <v>41</v>
      </c>
      <c r="Y724" t="s">
        <v>42</v>
      </c>
      <c r="Z724" t="s">
        <v>43</v>
      </c>
      <c r="AA724" t="s">
        <v>41</v>
      </c>
      <c r="AB724" t="s">
        <v>43</v>
      </c>
      <c r="AC724" t="s">
        <v>43</v>
      </c>
      <c r="AD724" t="s">
        <v>53</v>
      </c>
      <c r="AE724" t="s">
        <v>62</v>
      </c>
      <c r="AF724" t="s">
        <v>47</v>
      </c>
      <c r="AG724" t="s">
        <v>54</v>
      </c>
      <c r="AI724">
        <v>0</v>
      </c>
      <c r="AJ724" t="s">
        <v>60</v>
      </c>
      <c r="AK724" t="s">
        <v>49</v>
      </c>
    </row>
    <row r="725" spans="1:37" x14ac:dyDescent="0.3">
      <c r="A725">
        <v>724</v>
      </c>
      <c r="B725">
        <v>728</v>
      </c>
      <c r="C725" t="s">
        <v>37</v>
      </c>
      <c r="G725" t="s">
        <v>58</v>
      </c>
      <c r="H725">
        <v>12308</v>
      </c>
      <c r="I725" t="s">
        <v>39</v>
      </c>
      <c r="J725" t="s">
        <v>144</v>
      </c>
      <c r="K725">
        <v>0</v>
      </c>
      <c r="L725" t="s">
        <v>41</v>
      </c>
      <c r="M725" t="s">
        <v>42</v>
      </c>
      <c r="N725" t="s">
        <v>43</v>
      </c>
      <c r="O725" t="s">
        <v>42</v>
      </c>
      <c r="P725" t="s">
        <v>43</v>
      </c>
      <c r="Q725" t="s">
        <v>43</v>
      </c>
      <c r="R725" t="s">
        <v>42</v>
      </c>
      <c r="S725" t="s">
        <v>41</v>
      </c>
      <c r="T725" t="s">
        <v>43</v>
      </c>
      <c r="U725" t="s">
        <v>101</v>
      </c>
      <c r="V725" t="b">
        <v>0</v>
      </c>
      <c r="W725" t="s">
        <v>65</v>
      </c>
      <c r="X725" t="s">
        <v>41</v>
      </c>
      <c r="Y725" t="s">
        <v>43</v>
      </c>
      <c r="Z725" t="s">
        <v>42</v>
      </c>
      <c r="AA725" t="s">
        <v>41</v>
      </c>
      <c r="AB725" t="s">
        <v>43</v>
      </c>
      <c r="AC725" t="s">
        <v>43</v>
      </c>
      <c r="AD725" t="s">
        <v>53</v>
      </c>
      <c r="AE725" t="s">
        <v>47</v>
      </c>
      <c r="AF725" t="s">
        <v>47</v>
      </c>
      <c r="AG725" t="s">
        <v>54</v>
      </c>
      <c r="AH725" t="s">
        <v>306</v>
      </c>
      <c r="AI725">
        <v>1</v>
      </c>
      <c r="AJ725" t="s">
        <v>55</v>
      </c>
      <c r="AK725" t="s">
        <v>49</v>
      </c>
    </row>
    <row r="726" spans="1:37" x14ac:dyDescent="0.3">
      <c r="A726">
        <v>725</v>
      </c>
      <c r="B726">
        <v>729</v>
      </c>
      <c r="C726" t="s">
        <v>37</v>
      </c>
      <c r="G726" t="s">
        <v>58</v>
      </c>
      <c r="H726">
        <v>12308</v>
      </c>
      <c r="I726" t="s">
        <v>51</v>
      </c>
      <c r="J726" t="s">
        <v>40</v>
      </c>
      <c r="K726">
        <v>0</v>
      </c>
      <c r="L726" t="s">
        <v>41</v>
      </c>
      <c r="M726" t="s">
        <v>41</v>
      </c>
      <c r="N726" t="s">
        <v>42</v>
      </c>
      <c r="O726" t="s">
        <v>42</v>
      </c>
      <c r="P726" t="s">
        <v>43</v>
      </c>
      <c r="Q726" t="s">
        <v>42</v>
      </c>
      <c r="R726" t="s">
        <v>42</v>
      </c>
      <c r="S726" t="s">
        <v>42</v>
      </c>
      <c r="T726" t="s">
        <v>42</v>
      </c>
      <c r="U726" t="s">
        <v>56</v>
      </c>
      <c r="V726" t="b">
        <v>0</v>
      </c>
      <c r="W726" t="s">
        <v>45</v>
      </c>
      <c r="X726" t="s">
        <v>41</v>
      </c>
      <c r="Y726" t="s">
        <v>43</v>
      </c>
      <c r="Z726" t="s">
        <v>42</v>
      </c>
      <c r="AA726" t="s">
        <v>41</v>
      </c>
      <c r="AB726" t="s">
        <v>41</v>
      </c>
      <c r="AC726" t="s">
        <v>41</v>
      </c>
      <c r="AD726" t="s">
        <v>53</v>
      </c>
      <c r="AE726" t="s">
        <v>62</v>
      </c>
      <c r="AF726" t="s">
        <v>62</v>
      </c>
      <c r="AG726" t="s">
        <v>79</v>
      </c>
      <c r="AI726">
        <v>0</v>
      </c>
      <c r="AJ726" t="s">
        <v>55</v>
      </c>
      <c r="AK726" t="s">
        <v>49</v>
      </c>
    </row>
    <row r="727" spans="1:37" x14ac:dyDescent="0.3">
      <c r="A727">
        <v>726</v>
      </c>
      <c r="B727">
        <v>730</v>
      </c>
      <c r="C727" t="s">
        <v>37</v>
      </c>
      <c r="G727" t="s">
        <v>138</v>
      </c>
      <c r="H727">
        <v>12302</v>
      </c>
      <c r="I727" t="s">
        <v>51</v>
      </c>
      <c r="J727" t="s">
        <v>40</v>
      </c>
      <c r="K727">
        <v>0</v>
      </c>
      <c r="L727" t="s">
        <v>41</v>
      </c>
      <c r="M727" t="s">
        <v>43</v>
      </c>
      <c r="N727" t="s">
        <v>42</v>
      </c>
      <c r="O727" t="s">
        <v>42</v>
      </c>
      <c r="P727" t="s">
        <v>42</v>
      </c>
      <c r="Q727" t="s">
        <v>42</v>
      </c>
      <c r="R727" t="s">
        <v>42</v>
      </c>
      <c r="S727" t="s">
        <v>42</v>
      </c>
      <c r="T727" t="s">
        <v>42</v>
      </c>
      <c r="U727" t="s">
        <v>56</v>
      </c>
      <c r="V727" t="b">
        <v>0</v>
      </c>
      <c r="W727" t="s">
        <v>45</v>
      </c>
      <c r="X727" t="s">
        <v>41</v>
      </c>
      <c r="Y727" t="s">
        <v>42</v>
      </c>
      <c r="Z727" t="s">
        <v>42</v>
      </c>
      <c r="AA727" t="s">
        <v>41</v>
      </c>
      <c r="AB727" t="s">
        <v>42</v>
      </c>
      <c r="AC727" t="s">
        <v>42</v>
      </c>
      <c r="AD727" t="s">
        <v>59</v>
      </c>
      <c r="AE727" t="s">
        <v>62</v>
      </c>
      <c r="AF727" t="s">
        <v>62</v>
      </c>
      <c r="AG727" t="s">
        <v>47</v>
      </c>
      <c r="AI727">
        <v>0</v>
      </c>
      <c r="AJ727" t="s">
        <v>63</v>
      </c>
      <c r="AK727" t="s">
        <v>49</v>
      </c>
    </row>
    <row r="728" spans="1:37" x14ac:dyDescent="0.3">
      <c r="A728">
        <v>727</v>
      </c>
      <c r="B728">
        <v>731</v>
      </c>
      <c r="C728" t="s">
        <v>37</v>
      </c>
      <c r="G728" t="s">
        <v>83</v>
      </c>
      <c r="H728">
        <v>12302</v>
      </c>
      <c r="I728" t="s">
        <v>39</v>
      </c>
      <c r="J728" t="s">
        <v>64</v>
      </c>
      <c r="K728">
        <v>0</v>
      </c>
      <c r="L728" t="s">
        <v>41</v>
      </c>
      <c r="M728" t="s">
        <v>41</v>
      </c>
      <c r="N728" t="s">
        <v>43</v>
      </c>
      <c r="O728" t="s">
        <v>42</v>
      </c>
      <c r="P728" t="s">
        <v>43</v>
      </c>
      <c r="Q728" t="s">
        <v>42</v>
      </c>
      <c r="R728" t="s">
        <v>42</v>
      </c>
      <c r="S728" t="s">
        <v>42</v>
      </c>
      <c r="T728" t="s">
        <v>42</v>
      </c>
      <c r="U728" t="s">
        <v>44</v>
      </c>
      <c r="V728" t="b">
        <v>0</v>
      </c>
      <c r="W728" t="s">
        <v>65</v>
      </c>
      <c r="X728" t="s">
        <v>41</v>
      </c>
      <c r="Y728" t="s">
        <v>43</v>
      </c>
      <c r="Z728" t="s">
        <v>42</v>
      </c>
      <c r="AA728" t="s">
        <v>41</v>
      </c>
      <c r="AB728" t="s">
        <v>41</v>
      </c>
      <c r="AC728" t="s">
        <v>42</v>
      </c>
      <c r="AD728" t="s">
        <v>46</v>
      </c>
      <c r="AE728" t="s">
        <v>47</v>
      </c>
      <c r="AF728" t="s">
        <v>47</v>
      </c>
      <c r="AG728" t="s">
        <v>47</v>
      </c>
      <c r="AI728">
        <v>0</v>
      </c>
      <c r="AJ728" t="s">
        <v>63</v>
      </c>
      <c r="AK728" t="s">
        <v>49</v>
      </c>
    </row>
    <row r="729" spans="1:37" x14ac:dyDescent="0.3">
      <c r="A729">
        <v>728</v>
      </c>
      <c r="B729">
        <v>732</v>
      </c>
      <c r="C729" t="s">
        <v>37</v>
      </c>
      <c r="G729" t="s">
        <v>50</v>
      </c>
      <c r="H729">
        <v>12302</v>
      </c>
      <c r="I729" t="s">
        <v>51</v>
      </c>
      <c r="J729" t="s">
        <v>40</v>
      </c>
      <c r="K729">
        <v>0</v>
      </c>
      <c r="L729" t="s">
        <v>41</v>
      </c>
      <c r="M729" t="s">
        <v>43</v>
      </c>
      <c r="N729" t="s">
        <v>42</v>
      </c>
      <c r="O729" t="s">
        <v>43</v>
      </c>
      <c r="P729" t="s">
        <v>41</v>
      </c>
      <c r="Q729" t="s">
        <v>41</v>
      </c>
      <c r="R729" t="s">
        <v>43</v>
      </c>
      <c r="S729" t="s">
        <v>42</v>
      </c>
      <c r="T729" t="s">
        <v>42</v>
      </c>
      <c r="U729" t="s">
        <v>44</v>
      </c>
      <c r="V729" t="b">
        <v>0</v>
      </c>
      <c r="W729" t="s">
        <v>45</v>
      </c>
      <c r="X729" t="s">
        <v>41</v>
      </c>
      <c r="Y729" t="s">
        <v>43</v>
      </c>
      <c r="Z729" t="s">
        <v>42</v>
      </c>
      <c r="AA729" t="s">
        <v>41</v>
      </c>
      <c r="AB729" t="s">
        <v>43</v>
      </c>
      <c r="AC729" t="s">
        <v>42</v>
      </c>
      <c r="AD729" t="s">
        <v>46</v>
      </c>
      <c r="AE729" t="s">
        <v>47</v>
      </c>
      <c r="AF729" t="s">
        <v>62</v>
      </c>
      <c r="AG729" t="s">
        <v>47</v>
      </c>
      <c r="AI729">
        <v>0</v>
      </c>
      <c r="AJ729" t="s">
        <v>63</v>
      </c>
      <c r="AK729" t="s">
        <v>49</v>
      </c>
    </row>
    <row r="730" spans="1:37" x14ac:dyDescent="0.3">
      <c r="A730">
        <v>729</v>
      </c>
      <c r="B730">
        <v>733</v>
      </c>
      <c r="C730" t="s">
        <v>37</v>
      </c>
      <c r="G730" t="s">
        <v>58</v>
      </c>
      <c r="H730">
        <v>12303</v>
      </c>
      <c r="I730" t="s">
        <v>51</v>
      </c>
      <c r="J730" t="s">
        <v>144</v>
      </c>
      <c r="K730">
        <v>0</v>
      </c>
      <c r="L730" t="s">
        <v>41</v>
      </c>
      <c r="M730" t="s">
        <v>42</v>
      </c>
      <c r="N730" t="s">
        <v>42</v>
      </c>
      <c r="O730" t="s">
        <v>42</v>
      </c>
      <c r="P730" t="s">
        <v>42</v>
      </c>
      <c r="Q730" t="s">
        <v>41</v>
      </c>
      <c r="R730" t="s">
        <v>43</v>
      </c>
      <c r="S730" t="s">
        <v>43</v>
      </c>
      <c r="T730" t="s">
        <v>43</v>
      </c>
      <c r="U730" t="s">
        <v>44</v>
      </c>
      <c r="V730" t="b">
        <v>0</v>
      </c>
      <c r="W730" t="s">
        <v>43</v>
      </c>
      <c r="X730" t="s">
        <v>43</v>
      </c>
      <c r="Y730" t="s">
        <v>43</v>
      </c>
      <c r="Z730" t="s">
        <v>43</v>
      </c>
      <c r="AA730" t="s">
        <v>43</v>
      </c>
      <c r="AB730" t="s">
        <v>43</v>
      </c>
      <c r="AC730" t="s">
        <v>43</v>
      </c>
      <c r="AD730" t="s">
        <v>53</v>
      </c>
      <c r="AE730" t="s">
        <v>62</v>
      </c>
      <c r="AF730" t="s">
        <v>47</v>
      </c>
      <c r="AG730" t="s">
        <v>62</v>
      </c>
      <c r="AI730">
        <v>0</v>
      </c>
      <c r="AJ730" t="s">
        <v>70</v>
      </c>
      <c r="AK730" t="s">
        <v>49</v>
      </c>
    </row>
    <row r="731" spans="1:37" x14ac:dyDescent="0.3">
      <c r="A731">
        <v>730</v>
      </c>
      <c r="B731">
        <v>734</v>
      </c>
      <c r="C731" t="s">
        <v>37</v>
      </c>
      <c r="G731" t="s">
        <v>67</v>
      </c>
      <c r="H731">
        <v>12303</v>
      </c>
      <c r="I731" t="s">
        <v>39</v>
      </c>
      <c r="J731" t="s">
        <v>64</v>
      </c>
      <c r="K731">
        <v>0</v>
      </c>
      <c r="L731" t="s">
        <v>41</v>
      </c>
      <c r="M731" t="s">
        <v>41</v>
      </c>
      <c r="N731" t="s">
        <v>43</v>
      </c>
      <c r="O731" t="s">
        <v>42</v>
      </c>
      <c r="P731" t="s">
        <v>43</v>
      </c>
      <c r="Q731" t="s">
        <v>42</v>
      </c>
      <c r="R731" t="s">
        <v>43</v>
      </c>
      <c r="S731" t="s">
        <v>41</v>
      </c>
      <c r="T731" t="s">
        <v>43</v>
      </c>
      <c r="U731" t="s">
        <v>56</v>
      </c>
      <c r="V731" t="b">
        <v>0</v>
      </c>
      <c r="W731" t="s">
        <v>43</v>
      </c>
      <c r="X731" t="s">
        <v>41</v>
      </c>
      <c r="Y731" t="s">
        <v>43</v>
      </c>
      <c r="Z731" t="s">
        <v>43</v>
      </c>
      <c r="AA731" t="s">
        <v>41</v>
      </c>
      <c r="AB731" t="s">
        <v>43</v>
      </c>
      <c r="AC731" t="s">
        <v>41</v>
      </c>
      <c r="AD731" t="s">
        <v>46</v>
      </c>
      <c r="AE731" t="s">
        <v>47</v>
      </c>
      <c r="AF731" t="s">
        <v>47</v>
      </c>
      <c r="AG731" t="s">
        <v>47</v>
      </c>
      <c r="AI731">
        <v>0</v>
      </c>
      <c r="AJ731" t="s">
        <v>70</v>
      </c>
      <c r="AK731" t="s">
        <v>49</v>
      </c>
    </row>
    <row r="732" spans="1:37" x14ac:dyDescent="0.3">
      <c r="A732">
        <v>731</v>
      </c>
      <c r="B732">
        <v>735</v>
      </c>
      <c r="C732" t="s">
        <v>37</v>
      </c>
      <c r="G732" t="s">
        <v>83</v>
      </c>
      <c r="H732">
        <v>12303</v>
      </c>
      <c r="I732" t="s">
        <v>51</v>
      </c>
      <c r="J732" t="s">
        <v>64</v>
      </c>
      <c r="K732">
        <v>0</v>
      </c>
      <c r="L732" t="s">
        <v>43</v>
      </c>
      <c r="M732" t="s">
        <v>43</v>
      </c>
      <c r="N732" t="s">
        <v>43</v>
      </c>
      <c r="O732" t="s">
        <v>42</v>
      </c>
      <c r="P732" t="s">
        <v>42</v>
      </c>
      <c r="Q732" t="s">
        <v>42</v>
      </c>
      <c r="R732" t="s">
        <v>42</v>
      </c>
      <c r="S732" t="s">
        <v>42</v>
      </c>
      <c r="T732" t="s">
        <v>42</v>
      </c>
      <c r="U732" t="s">
        <v>56</v>
      </c>
      <c r="V732" t="b">
        <v>0</v>
      </c>
      <c r="W732" t="s">
        <v>65</v>
      </c>
      <c r="X732" t="s">
        <v>41</v>
      </c>
      <c r="Y732" t="s">
        <v>42</v>
      </c>
      <c r="Z732" t="s">
        <v>43</v>
      </c>
      <c r="AA732" t="s">
        <v>41</v>
      </c>
      <c r="AB732" t="s">
        <v>42</v>
      </c>
      <c r="AC732" t="s">
        <v>42</v>
      </c>
      <c r="AD732" t="s">
        <v>53</v>
      </c>
      <c r="AE732" t="s">
        <v>62</v>
      </c>
      <c r="AF732" t="s">
        <v>62</v>
      </c>
      <c r="AG732" t="s">
        <v>62</v>
      </c>
      <c r="AI732">
        <v>0</v>
      </c>
      <c r="AJ732" t="s">
        <v>70</v>
      </c>
      <c r="AK732" t="s">
        <v>49</v>
      </c>
    </row>
    <row r="733" spans="1:37" x14ac:dyDescent="0.3">
      <c r="A733">
        <v>732</v>
      </c>
      <c r="B733">
        <v>736</v>
      </c>
      <c r="C733" t="s">
        <v>37</v>
      </c>
      <c r="G733" t="s">
        <v>85</v>
      </c>
      <c r="H733">
        <v>12303</v>
      </c>
      <c r="I733" t="s">
        <v>51</v>
      </c>
      <c r="J733" t="s">
        <v>64</v>
      </c>
      <c r="K733">
        <v>0</v>
      </c>
      <c r="L733" t="s">
        <v>41</v>
      </c>
      <c r="M733" t="s">
        <v>43</v>
      </c>
      <c r="N733" t="s">
        <v>41</v>
      </c>
      <c r="O733" t="s">
        <v>42</v>
      </c>
      <c r="P733" t="s">
        <v>43</v>
      </c>
      <c r="Q733" t="s">
        <v>42</v>
      </c>
      <c r="R733" t="s">
        <v>42</v>
      </c>
      <c r="S733" t="s">
        <v>41</v>
      </c>
      <c r="T733" t="s">
        <v>41</v>
      </c>
      <c r="U733" t="s">
        <v>44</v>
      </c>
      <c r="V733" t="b">
        <v>0</v>
      </c>
      <c r="W733" t="s">
        <v>43</v>
      </c>
      <c r="X733" t="s">
        <v>43</v>
      </c>
      <c r="Y733" t="s">
        <v>43</v>
      </c>
      <c r="Z733" t="s">
        <v>41</v>
      </c>
      <c r="AA733" t="s">
        <v>43</v>
      </c>
      <c r="AB733" t="s">
        <v>41</v>
      </c>
      <c r="AC733" t="s">
        <v>41</v>
      </c>
      <c r="AD733" t="s">
        <v>120</v>
      </c>
      <c r="AE733" t="s">
        <v>62</v>
      </c>
      <c r="AF733" t="s">
        <v>62</v>
      </c>
      <c r="AG733" t="s">
        <v>62</v>
      </c>
      <c r="AI733">
        <v>0</v>
      </c>
      <c r="AJ733" t="s">
        <v>70</v>
      </c>
      <c r="AK733" t="s">
        <v>49</v>
      </c>
    </row>
    <row r="734" spans="1:37" x14ac:dyDescent="0.3">
      <c r="A734">
        <v>733</v>
      </c>
      <c r="B734">
        <v>737</v>
      </c>
      <c r="C734" t="s">
        <v>37</v>
      </c>
      <c r="G734" t="s">
        <v>58</v>
      </c>
      <c r="H734">
        <v>12302</v>
      </c>
      <c r="I734" t="s">
        <v>39</v>
      </c>
      <c r="J734" t="s">
        <v>64</v>
      </c>
      <c r="K734">
        <v>0</v>
      </c>
      <c r="L734" t="s">
        <v>41</v>
      </c>
      <c r="M734" t="s">
        <v>41</v>
      </c>
      <c r="N734" t="s">
        <v>41</v>
      </c>
      <c r="O734" t="s">
        <v>42</v>
      </c>
      <c r="P734" t="s">
        <v>41</v>
      </c>
      <c r="Q734" t="s">
        <v>42</v>
      </c>
      <c r="R734" t="s">
        <v>42</v>
      </c>
      <c r="S734" t="s">
        <v>41</v>
      </c>
      <c r="T734" t="s">
        <v>42</v>
      </c>
      <c r="U734" t="s">
        <v>52</v>
      </c>
      <c r="V734" t="b">
        <v>0</v>
      </c>
      <c r="W734" t="s">
        <v>65</v>
      </c>
      <c r="X734" t="s">
        <v>41</v>
      </c>
      <c r="Y734" t="s">
        <v>41</v>
      </c>
      <c r="Z734" t="s">
        <v>42</v>
      </c>
      <c r="AA734" t="s">
        <v>41</v>
      </c>
      <c r="AB734" t="s">
        <v>41</v>
      </c>
      <c r="AC734" t="s">
        <v>42</v>
      </c>
      <c r="AD734" t="s">
        <v>53</v>
      </c>
      <c r="AE734" t="s">
        <v>62</v>
      </c>
      <c r="AF734" t="s">
        <v>62</v>
      </c>
      <c r="AG734" t="s">
        <v>62</v>
      </c>
      <c r="AI734">
        <v>0</v>
      </c>
      <c r="AJ734" t="s">
        <v>63</v>
      </c>
      <c r="AK734" t="s">
        <v>49</v>
      </c>
    </row>
    <row r="735" spans="1:37" x14ac:dyDescent="0.3">
      <c r="A735">
        <v>734</v>
      </c>
      <c r="B735">
        <v>738</v>
      </c>
      <c r="C735" t="s">
        <v>97</v>
      </c>
      <c r="K735">
        <v>0</v>
      </c>
      <c r="V735" t="b">
        <v>0</v>
      </c>
      <c r="AI735">
        <v>0</v>
      </c>
    </row>
    <row r="736" spans="1:37" x14ac:dyDescent="0.3">
      <c r="A736">
        <v>735</v>
      </c>
      <c r="B736">
        <v>739</v>
      </c>
      <c r="C736" t="s">
        <v>37</v>
      </c>
      <c r="G736" t="s">
        <v>61</v>
      </c>
      <c r="H736">
        <v>12308</v>
      </c>
      <c r="I736" t="s">
        <v>272</v>
      </c>
      <c r="J736" t="s">
        <v>71</v>
      </c>
      <c r="K736">
        <v>0</v>
      </c>
      <c r="L736" t="s">
        <v>42</v>
      </c>
      <c r="M736" t="s">
        <v>42</v>
      </c>
      <c r="N736" t="s">
        <v>42</v>
      </c>
      <c r="O736" t="s">
        <v>42</v>
      </c>
      <c r="P736" t="s">
        <v>42</v>
      </c>
      <c r="Q736" t="s">
        <v>42</v>
      </c>
      <c r="R736" t="s">
        <v>42</v>
      </c>
      <c r="S736" t="s">
        <v>42</v>
      </c>
      <c r="T736" t="s">
        <v>42</v>
      </c>
      <c r="U736" t="s">
        <v>56</v>
      </c>
      <c r="V736" t="b">
        <v>0</v>
      </c>
      <c r="W736" t="s">
        <v>73</v>
      </c>
      <c r="X736" t="s">
        <v>42</v>
      </c>
      <c r="Y736" t="s">
        <v>42</v>
      </c>
      <c r="Z736" t="s">
        <v>42</v>
      </c>
      <c r="AA736" t="s">
        <v>42</v>
      </c>
      <c r="AB736" t="s">
        <v>42</v>
      </c>
      <c r="AC736" t="s">
        <v>42</v>
      </c>
      <c r="AD736" t="s">
        <v>59</v>
      </c>
      <c r="AE736" t="s">
        <v>54</v>
      </c>
      <c r="AF736" t="s">
        <v>54</v>
      </c>
      <c r="AG736" t="s">
        <v>54</v>
      </c>
      <c r="AI736">
        <v>0</v>
      </c>
      <c r="AJ736" t="s">
        <v>55</v>
      </c>
      <c r="AK736" t="s">
        <v>84</v>
      </c>
    </row>
    <row r="737" spans="1:37" x14ac:dyDescent="0.3">
      <c r="A737">
        <v>736</v>
      </c>
      <c r="B737">
        <v>740</v>
      </c>
      <c r="C737" t="s">
        <v>37</v>
      </c>
      <c r="G737" t="s">
        <v>85</v>
      </c>
      <c r="H737">
        <v>12303</v>
      </c>
      <c r="I737" t="s">
        <v>51</v>
      </c>
      <c r="J737" t="s">
        <v>64</v>
      </c>
      <c r="K737">
        <v>0</v>
      </c>
      <c r="L737" t="s">
        <v>41</v>
      </c>
      <c r="M737" t="s">
        <v>41</v>
      </c>
      <c r="N737" t="s">
        <v>41</v>
      </c>
      <c r="O737" t="s">
        <v>41</v>
      </c>
      <c r="P737" t="s">
        <v>41</v>
      </c>
      <c r="Q737" t="s">
        <v>41</v>
      </c>
      <c r="R737" t="s">
        <v>41</v>
      </c>
      <c r="S737" t="s">
        <v>41</v>
      </c>
      <c r="T737" t="s">
        <v>41</v>
      </c>
      <c r="U737" t="s">
        <v>44</v>
      </c>
      <c r="V737" t="b">
        <v>0</v>
      </c>
      <c r="W737" t="s">
        <v>43</v>
      </c>
      <c r="X737" t="s">
        <v>42</v>
      </c>
      <c r="Y737" t="s">
        <v>41</v>
      </c>
      <c r="Z737" t="s">
        <v>41</v>
      </c>
      <c r="AA737" t="s">
        <v>42</v>
      </c>
      <c r="AB737" t="s">
        <v>41</v>
      </c>
      <c r="AC737" t="s">
        <v>41</v>
      </c>
      <c r="AD737" t="s">
        <v>77</v>
      </c>
      <c r="AE737" t="s">
        <v>74</v>
      </c>
      <c r="AF737" t="s">
        <v>62</v>
      </c>
      <c r="AG737" t="s">
        <v>62</v>
      </c>
      <c r="AI737">
        <v>0</v>
      </c>
      <c r="AJ737" t="s">
        <v>70</v>
      </c>
      <c r="AK737" t="s">
        <v>57</v>
      </c>
    </row>
    <row r="738" spans="1:37" x14ac:dyDescent="0.3">
      <c r="A738">
        <v>737</v>
      </c>
      <c r="B738">
        <v>741</v>
      </c>
      <c r="C738" t="s">
        <v>37</v>
      </c>
      <c r="G738" t="s">
        <v>61</v>
      </c>
      <c r="H738">
        <v>12302</v>
      </c>
      <c r="I738" t="s">
        <v>39</v>
      </c>
      <c r="J738" t="s">
        <v>64</v>
      </c>
      <c r="K738">
        <v>0</v>
      </c>
      <c r="L738" t="s">
        <v>43</v>
      </c>
      <c r="M738" t="s">
        <v>43</v>
      </c>
      <c r="N738" t="s">
        <v>43</v>
      </c>
      <c r="O738" t="s">
        <v>42</v>
      </c>
      <c r="P738" t="s">
        <v>42</v>
      </c>
      <c r="Q738" t="s">
        <v>42</v>
      </c>
      <c r="R738" t="s">
        <v>42</v>
      </c>
      <c r="S738" t="s">
        <v>43</v>
      </c>
      <c r="T738" t="s">
        <v>42</v>
      </c>
      <c r="U738" t="s">
        <v>52</v>
      </c>
      <c r="V738" t="b">
        <v>0</v>
      </c>
      <c r="W738" t="s">
        <v>45</v>
      </c>
      <c r="X738" t="s">
        <v>43</v>
      </c>
      <c r="Y738" t="s">
        <v>43</v>
      </c>
      <c r="Z738" t="s">
        <v>41</v>
      </c>
      <c r="AA738" t="s">
        <v>43</v>
      </c>
      <c r="AB738" t="s">
        <v>41</v>
      </c>
      <c r="AC738" t="s">
        <v>41</v>
      </c>
      <c r="AD738" t="s">
        <v>53</v>
      </c>
      <c r="AE738" t="s">
        <v>62</v>
      </c>
      <c r="AF738" t="s">
        <v>62</v>
      </c>
      <c r="AG738" t="s">
        <v>62</v>
      </c>
      <c r="AI738">
        <v>0</v>
      </c>
      <c r="AJ738" t="s">
        <v>63</v>
      </c>
      <c r="AK738" t="s">
        <v>84</v>
      </c>
    </row>
    <row r="739" spans="1:37" x14ac:dyDescent="0.3">
      <c r="A739">
        <v>738</v>
      </c>
      <c r="B739">
        <v>742</v>
      </c>
      <c r="C739" t="s">
        <v>37</v>
      </c>
      <c r="G739" t="s">
        <v>38</v>
      </c>
      <c r="H739">
        <v>12304</v>
      </c>
      <c r="I739" t="s">
        <v>39</v>
      </c>
      <c r="J739" t="s">
        <v>40</v>
      </c>
      <c r="K739">
        <v>0</v>
      </c>
      <c r="L739" t="s">
        <v>43</v>
      </c>
      <c r="M739" t="s">
        <v>43</v>
      </c>
      <c r="N739" t="s">
        <v>42</v>
      </c>
      <c r="O739" t="s">
        <v>42</v>
      </c>
      <c r="P739" t="s">
        <v>42</v>
      </c>
      <c r="Q739" t="s">
        <v>42</v>
      </c>
      <c r="R739" t="s">
        <v>41</v>
      </c>
      <c r="S739" t="s">
        <v>43</v>
      </c>
      <c r="T739" t="s">
        <v>42</v>
      </c>
      <c r="U739" t="s">
        <v>56</v>
      </c>
      <c r="V739" t="b">
        <v>0</v>
      </c>
      <c r="W739" t="s">
        <v>43</v>
      </c>
      <c r="X739" t="s">
        <v>41</v>
      </c>
      <c r="Y739" t="s">
        <v>43</v>
      </c>
      <c r="Z739" t="s">
        <v>43</v>
      </c>
      <c r="AA739" t="s">
        <v>41</v>
      </c>
      <c r="AB739" t="s">
        <v>43</v>
      </c>
      <c r="AC739" t="s">
        <v>41</v>
      </c>
      <c r="AD739" t="s">
        <v>46</v>
      </c>
      <c r="AE739" t="s">
        <v>47</v>
      </c>
      <c r="AF739" t="s">
        <v>54</v>
      </c>
      <c r="AG739" t="s">
        <v>47</v>
      </c>
      <c r="AI739">
        <v>0</v>
      </c>
      <c r="AJ739" t="s">
        <v>76</v>
      </c>
      <c r="AK739" t="s">
        <v>57</v>
      </c>
    </row>
    <row r="740" spans="1:37" x14ac:dyDescent="0.3">
      <c r="A740">
        <v>739</v>
      </c>
      <c r="B740">
        <v>743</v>
      </c>
      <c r="C740" t="s">
        <v>37</v>
      </c>
      <c r="G740" t="s">
        <v>83</v>
      </c>
      <c r="H740">
        <v>12302</v>
      </c>
      <c r="I740" t="s">
        <v>51</v>
      </c>
      <c r="J740" t="s">
        <v>64</v>
      </c>
      <c r="K740">
        <v>0</v>
      </c>
      <c r="L740" t="s">
        <v>41</v>
      </c>
      <c r="M740" t="s">
        <v>41</v>
      </c>
      <c r="N740" t="s">
        <v>42</v>
      </c>
      <c r="O740" t="s">
        <v>41</v>
      </c>
      <c r="P740" t="s">
        <v>41</v>
      </c>
      <c r="Q740" t="s">
        <v>42</v>
      </c>
      <c r="R740" t="s">
        <v>42</v>
      </c>
      <c r="S740" t="s">
        <v>41</v>
      </c>
      <c r="T740" t="s">
        <v>41</v>
      </c>
      <c r="U740" t="s">
        <v>52</v>
      </c>
      <c r="V740" t="b">
        <v>0</v>
      </c>
      <c r="W740" t="s">
        <v>43</v>
      </c>
      <c r="X740" t="s">
        <v>43</v>
      </c>
      <c r="Y740" t="s">
        <v>42</v>
      </c>
      <c r="Z740" t="s">
        <v>43</v>
      </c>
      <c r="AA740" t="s">
        <v>43</v>
      </c>
      <c r="AB740" t="s">
        <v>41</v>
      </c>
      <c r="AC740" t="s">
        <v>41</v>
      </c>
      <c r="AD740" t="s">
        <v>120</v>
      </c>
      <c r="AE740" t="s">
        <v>79</v>
      </c>
      <c r="AF740" t="s">
        <v>47</v>
      </c>
      <c r="AG740" t="s">
        <v>62</v>
      </c>
      <c r="AI740">
        <v>0</v>
      </c>
      <c r="AJ740" t="s">
        <v>63</v>
      </c>
      <c r="AK740" t="s">
        <v>49</v>
      </c>
    </row>
    <row r="741" spans="1:37" x14ac:dyDescent="0.3">
      <c r="A741">
        <v>740</v>
      </c>
      <c r="B741">
        <v>744</v>
      </c>
      <c r="C741" t="s">
        <v>37</v>
      </c>
      <c r="G741" t="s">
        <v>61</v>
      </c>
      <c r="H741">
        <v>12308</v>
      </c>
      <c r="I741" t="s">
        <v>39</v>
      </c>
      <c r="J741" t="s">
        <v>71</v>
      </c>
      <c r="K741">
        <v>0</v>
      </c>
      <c r="L741" t="s">
        <v>41</v>
      </c>
      <c r="M741" t="s">
        <v>43</v>
      </c>
      <c r="N741" t="s">
        <v>43</v>
      </c>
      <c r="O741" t="s">
        <v>42</v>
      </c>
      <c r="P741" t="s">
        <v>42</v>
      </c>
      <c r="Q741" t="s">
        <v>42</v>
      </c>
      <c r="R741" t="s">
        <v>43</v>
      </c>
      <c r="S741" t="s">
        <v>43</v>
      </c>
      <c r="T741" t="s">
        <v>42</v>
      </c>
      <c r="U741" t="s">
        <v>72</v>
      </c>
      <c r="V741" t="b">
        <v>0</v>
      </c>
      <c r="W741" t="s">
        <v>41</v>
      </c>
      <c r="X741" t="s">
        <v>41</v>
      </c>
      <c r="Y741" t="s">
        <v>41</v>
      </c>
      <c r="Z741" t="s">
        <v>43</v>
      </c>
      <c r="AA741" t="s">
        <v>43</v>
      </c>
      <c r="AB741" t="s">
        <v>41</v>
      </c>
      <c r="AC741" t="s">
        <v>41</v>
      </c>
      <c r="AD741" t="s">
        <v>53</v>
      </c>
      <c r="AE741" t="s">
        <v>47</v>
      </c>
      <c r="AF741" t="s">
        <v>62</v>
      </c>
      <c r="AG741" t="s">
        <v>79</v>
      </c>
      <c r="AI741">
        <v>0</v>
      </c>
      <c r="AJ741" t="s">
        <v>55</v>
      </c>
      <c r="AK741" t="s">
        <v>49</v>
      </c>
    </row>
    <row r="742" spans="1:37" x14ac:dyDescent="0.3">
      <c r="A742">
        <v>741</v>
      </c>
      <c r="B742">
        <v>745</v>
      </c>
      <c r="C742" t="s">
        <v>37</v>
      </c>
      <c r="G742" t="s">
        <v>50</v>
      </c>
      <c r="H742">
        <v>12309</v>
      </c>
      <c r="I742" t="s">
        <v>39</v>
      </c>
      <c r="J742" t="s">
        <v>40</v>
      </c>
      <c r="K742">
        <v>0</v>
      </c>
      <c r="L742" t="s">
        <v>43</v>
      </c>
      <c r="M742" t="s">
        <v>43</v>
      </c>
      <c r="N742" t="s">
        <v>42</v>
      </c>
      <c r="O742" t="s">
        <v>43</v>
      </c>
      <c r="P742" t="s">
        <v>43</v>
      </c>
      <c r="Q742" t="s">
        <v>42</v>
      </c>
      <c r="R742" t="s">
        <v>42</v>
      </c>
      <c r="S742" t="s">
        <v>42</v>
      </c>
      <c r="T742" t="s">
        <v>42</v>
      </c>
      <c r="U742" t="s">
        <v>52</v>
      </c>
      <c r="V742" t="b">
        <v>0</v>
      </c>
      <c r="W742" t="s">
        <v>65</v>
      </c>
      <c r="X742" t="s">
        <v>42</v>
      </c>
      <c r="Y742" t="s">
        <v>43</v>
      </c>
      <c r="Z742" t="s">
        <v>43</v>
      </c>
      <c r="AA742" t="s">
        <v>43</v>
      </c>
      <c r="AB742" t="s">
        <v>43</v>
      </c>
      <c r="AC742" t="s">
        <v>43</v>
      </c>
      <c r="AD742" t="s">
        <v>53</v>
      </c>
      <c r="AE742" t="s">
        <v>62</v>
      </c>
      <c r="AF742" t="s">
        <v>62</v>
      </c>
      <c r="AG742" t="s">
        <v>79</v>
      </c>
      <c r="AH742" t="s">
        <v>307</v>
      </c>
      <c r="AI742">
        <v>1</v>
      </c>
      <c r="AJ742" t="s">
        <v>60</v>
      </c>
      <c r="AK742" t="s">
        <v>49</v>
      </c>
    </row>
    <row r="743" spans="1:37" x14ac:dyDescent="0.3">
      <c r="A743">
        <v>742</v>
      </c>
      <c r="B743">
        <v>746</v>
      </c>
      <c r="C743" t="s">
        <v>37</v>
      </c>
      <c r="G743" t="s">
        <v>61</v>
      </c>
      <c r="H743">
        <v>12302</v>
      </c>
      <c r="I743" t="s">
        <v>51</v>
      </c>
      <c r="J743" t="s">
        <v>64</v>
      </c>
      <c r="K743">
        <v>0</v>
      </c>
      <c r="L743" t="s">
        <v>41</v>
      </c>
      <c r="M743" t="s">
        <v>41</v>
      </c>
      <c r="N743" t="s">
        <v>43</v>
      </c>
      <c r="O743" t="s">
        <v>42</v>
      </c>
      <c r="P743" t="s">
        <v>43</v>
      </c>
      <c r="Q743" t="s">
        <v>42</v>
      </c>
      <c r="R743" t="s">
        <v>43</v>
      </c>
      <c r="S743" t="s">
        <v>43</v>
      </c>
      <c r="T743" t="s">
        <v>42</v>
      </c>
      <c r="U743" t="s">
        <v>56</v>
      </c>
      <c r="V743" t="b">
        <v>0</v>
      </c>
      <c r="W743" t="s">
        <v>45</v>
      </c>
      <c r="X743" t="s">
        <v>41</v>
      </c>
      <c r="Y743" t="s">
        <v>43</v>
      </c>
      <c r="Z743" t="s">
        <v>43</v>
      </c>
      <c r="AA743" t="s">
        <v>41</v>
      </c>
      <c r="AB743" t="s">
        <v>43</v>
      </c>
      <c r="AC743" t="s">
        <v>43</v>
      </c>
      <c r="AD743" t="s">
        <v>46</v>
      </c>
      <c r="AE743" t="s">
        <v>47</v>
      </c>
      <c r="AF743" t="s">
        <v>47</v>
      </c>
      <c r="AG743" t="s">
        <v>47</v>
      </c>
      <c r="AI743">
        <v>0</v>
      </c>
      <c r="AJ743" t="s">
        <v>63</v>
      </c>
      <c r="AK743" t="s">
        <v>49</v>
      </c>
    </row>
    <row r="744" spans="1:37" x14ac:dyDescent="0.3">
      <c r="A744">
        <v>743</v>
      </c>
      <c r="B744">
        <v>747</v>
      </c>
      <c r="C744" t="s">
        <v>37</v>
      </c>
      <c r="G744" t="s">
        <v>61</v>
      </c>
      <c r="H744">
        <v>12303</v>
      </c>
      <c r="I744" t="s">
        <v>51</v>
      </c>
      <c r="J744" t="s">
        <v>71</v>
      </c>
      <c r="K744">
        <v>0</v>
      </c>
      <c r="L744" t="s">
        <v>41</v>
      </c>
      <c r="M744" t="s">
        <v>42</v>
      </c>
      <c r="N744" t="s">
        <v>42</v>
      </c>
      <c r="O744" t="s">
        <v>42</v>
      </c>
      <c r="P744" t="s">
        <v>42</v>
      </c>
      <c r="Q744" t="s">
        <v>42</v>
      </c>
      <c r="R744" t="s">
        <v>42</v>
      </c>
      <c r="S744" t="s">
        <v>42</v>
      </c>
      <c r="T744" t="s">
        <v>42</v>
      </c>
      <c r="U744" t="s">
        <v>52</v>
      </c>
      <c r="V744" t="b">
        <v>0</v>
      </c>
      <c r="W744" t="s">
        <v>45</v>
      </c>
      <c r="X744" t="s">
        <v>41</v>
      </c>
      <c r="Y744" t="s">
        <v>43</v>
      </c>
      <c r="Z744" t="s">
        <v>43</v>
      </c>
      <c r="AA744" t="s">
        <v>41</v>
      </c>
      <c r="AB744" t="s">
        <v>43</v>
      </c>
      <c r="AC744" t="s">
        <v>41</v>
      </c>
      <c r="AD744" t="s">
        <v>53</v>
      </c>
      <c r="AE744" t="s">
        <v>47</v>
      </c>
      <c r="AF744" t="s">
        <v>62</v>
      </c>
      <c r="AG744" t="s">
        <v>47</v>
      </c>
      <c r="AI744">
        <v>0</v>
      </c>
      <c r="AJ744" t="s">
        <v>70</v>
      </c>
      <c r="AK744" t="s">
        <v>49</v>
      </c>
    </row>
    <row r="745" spans="1:37" x14ac:dyDescent="0.3">
      <c r="A745">
        <v>744</v>
      </c>
      <c r="B745">
        <v>748</v>
      </c>
      <c r="C745" t="s">
        <v>37</v>
      </c>
      <c r="G745" t="s">
        <v>58</v>
      </c>
      <c r="H745">
        <v>12303</v>
      </c>
      <c r="I745" t="s">
        <v>51</v>
      </c>
      <c r="J745" t="s">
        <v>64</v>
      </c>
      <c r="K745">
        <v>0</v>
      </c>
      <c r="L745" t="s">
        <v>41</v>
      </c>
      <c r="M745" t="s">
        <v>41</v>
      </c>
      <c r="N745" t="s">
        <v>43</v>
      </c>
      <c r="O745" t="s">
        <v>43</v>
      </c>
      <c r="P745" t="s">
        <v>43</v>
      </c>
      <c r="Q745" t="s">
        <v>43</v>
      </c>
      <c r="R745" t="s">
        <v>42</v>
      </c>
      <c r="S745" t="s">
        <v>43</v>
      </c>
      <c r="T745" t="s">
        <v>42</v>
      </c>
      <c r="U745" t="s">
        <v>52</v>
      </c>
      <c r="V745" t="b">
        <v>0</v>
      </c>
      <c r="W745" t="s">
        <v>65</v>
      </c>
      <c r="X745" t="s">
        <v>41</v>
      </c>
      <c r="Y745" t="s">
        <v>43</v>
      </c>
      <c r="Z745" t="s">
        <v>43</v>
      </c>
      <c r="AA745" t="s">
        <v>41</v>
      </c>
      <c r="AB745" t="s">
        <v>43</v>
      </c>
      <c r="AC745" t="s">
        <v>43</v>
      </c>
      <c r="AD745" t="s">
        <v>59</v>
      </c>
      <c r="AE745" t="s">
        <v>54</v>
      </c>
      <c r="AF745" t="s">
        <v>47</v>
      </c>
      <c r="AG745" t="s">
        <v>47</v>
      </c>
      <c r="AI745">
        <v>0</v>
      </c>
      <c r="AJ745" t="s">
        <v>70</v>
      </c>
      <c r="AK745" t="s">
        <v>49</v>
      </c>
    </row>
    <row r="746" spans="1:37" x14ac:dyDescent="0.3">
      <c r="A746">
        <v>745</v>
      </c>
      <c r="B746">
        <v>749</v>
      </c>
      <c r="C746" t="s">
        <v>37</v>
      </c>
      <c r="G746" t="s">
        <v>61</v>
      </c>
      <c r="H746">
        <v>12302</v>
      </c>
      <c r="I746" t="s">
        <v>39</v>
      </c>
      <c r="J746" t="s">
        <v>40</v>
      </c>
      <c r="K746">
        <v>0</v>
      </c>
      <c r="L746" t="s">
        <v>41</v>
      </c>
      <c r="M746" t="s">
        <v>43</v>
      </c>
      <c r="N746" t="s">
        <v>43</v>
      </c>
      <c r="O746" t="s">
        <v>42</v>
      </c>
      <c r="P746" t="s">
        <v>42</v>
      </c>
      <c r="Q746" t="s">
        <v>42</v>
      </c>
      <c r="R746" t="s">
        <v>43</v>
      </c>
      <c r="S746" t="s">
        <v>43</v>
      </c>
      <c r="T746" t="s">
        <v>42</v>
      </c>
      <c r="U746" t="s">
        <v>56</v>
      </c>
      <c r="V746" t="b">
        <v>0</v>
      </c>
      <c r="W746" t="s">
        <v>45</v>
      </c>
      <c r="X746" t="s">
        <v>41</v>
      </c>
      <c r="Y746" t="s">
        <v>43</v>
      </c>
      <c r="Z746" t="s">
        <v>42</v>
      </c>
      <c r="AA746" t="s">
        <v>43</v>
      </c>
      <c r="AB746" t="s">
        <v>43</v>
      </c>
      <c r="AC746" t="s">
        <v>42</v>
      </c>
      <c r="AD746" t="s">
        <v>53</v>
      </c>
      <c r="AE746" t="s">
        <v>47</v>
      </c>
      <c r="AF746" t="s">
        <v>47</v>
      </c>
      <c r="AG746" t="s">
        <v>47</v>
      </c>
      <c r="AI746">
        <v>0</v>
      </c>
      <c r="AJ746" t="s">
        <v>63</v>
      </c>
      <c r="AK746" t="s">
        <v>57</v>
      </c>
    </row>
    <row r="747" spans="1:37" x14ac:dyDescent="0.3">
      <c r="A747">
        <v>746</v>
      </c>
      <c r="B747">
        <v>750</v>
      </c>
      <c r="C747" t="s">
        <v>37</v>
      </c>
      <c r="G747" t="s">
        <v>138</v>
      </c>
      <c r="H747">
        <v>12302</v>
      </c>
      <c r="I747" t="s">
        <v>51</v>
      </c>
      <c r="J747" t="s">
        <v>40</v>
      </c>
      <c r="K747">
        <v>0</v>
      </c>
      <c r="L747" t="s">
        <v>41</v>
      </c>
      <c r="M747" t="s">
        <v>41</v>
      </c>
      <c r="N747" t="s">
        <v>42</v>
      </c>
      <c r="O747" t="s">
        <v>42</v>
      </c>
      <c r="P747" t="s">
        <v>43</v>
      </c>
      <c r="Q747" t="s">
        <v>42</v>
      </c>
      <c r="R747" t="s">
        <v>42</v>
      </c>
      <c r="S747" t="s">
        <v>43</v>
      </c>
      <c r="T747" t="s">
        <v>43</v>
      </c>
      <c r="U747" t="s">
        <v>52</v>
      </c>
      <c r="V747" t="b">
        <v>1</v>
      </c>
      <c r="W747" t="s">
        <v>45</v>
      </c>
      <c r="X747" t="s">
        <v>41</v>
      </c>
      <c r="Y747" t="s">
        <v>43</v>
      </c>
      <c r="Z747" t="s">
        <v>43</v>
      </c>
      <c r="AA747" t="s">
        <v>41</v>
      </c>
      <c r="AB747" t="s">
        <v>43</v>
      </c>
      <c r="AC747" t="s">
        <v>43</v>
      </c>
      <c r="AD747" t="s">
        <v>59</v>
      </c>
      <c r="AE747" t="s">
        <v>54</v>
      </c>
      <c r="AF747" t="s">
        <v>54</v>
      </c>
      <c r="AG747" t="s">
        <v>54</v>
      </c>
      <c r="AI747">
        <v>0</v>
      </c>
      <c r="AJ747" t="s">
        <v>63</v>
      </c>
      <c r="AK747" t="s">
        <v>49</v>
      </c>
    </row>
    <row r="748" spans="1:37" x14ac:dyDescent="0.3">
      <c r="A748">
        <v>747</v>
      </c>
      <c r="B748">
        <v>751</v>
      </c>
      <c r="C748" t="s">
        <v>37</v>
      </c>
      <c r="G748" t="s">
        <v>50</v>
      </c>
      <c r="H748">
        <v>12302</v>
      </c>
      <c r="I748" t="s">
        <v>51</v>
      </c>
      <c r="J748" t="s">
        <v>40</v>
      </c>
      <c r="K748">
        <v>0</v>
      </c>
      <c r="L748" t="s">
        <v>43</v>
      </c>
      <c r="M748" t="s">
        <v>43</v>
      </c>
      <c r="N748" t="s">
        <v>43</v>
      </c>
      <c r="O748" t="s">
        <v>42</v>
      </c>
      <c r="P748" t="s">
        <v>42</v>
      </c>
      <c r="Q748" t="s">
        <v>42</v>
      </c>
      <c r="R748" t="s">
        <v>43</v>
      </c>
      <c r="S748" t="s">
        <v>43</v>
      </c>
      <c r="T748" t="s">
        <v>43</v>
      </c>
      <c r="U748" t="s">
        <v>52</v>
      </c>
      <c r="V748" t="b">
        <v>0</v>
      </c>
      <c r="W748" t="s">
        <v>65</v>
      </c>
      <c r="X748" t="s">
        <v>41</v>
      </c>
      <c r="Y748" t="s">
        <v>42</v>
      </c>
      <c r="Z748" t="s">
        <v>41</v>
      </c>
      <c r="AA748" t="s">
        <v>41</v>
      </c>
      <c r="AB748" t="s">
        <v>41</v>
      </c>
      <c r="AC748" t="s">
        <v>41</v>
      </c>
      <c r="AD748" t="s">
        <v>46</v>
      </c>
      <c r="AE748" t="s">
        <v>47</v>
      </c>
      <c r="AF748" t="s">
        <v>47</v>
      </c>
      <c r="AG748" t="s">
        <v>54</v>
      </c>
      <c r="AI748">
        <v>0</v>
      </c>
      <c r="AJ748" t="s">
        <v>63</v>
      </c>
      <c r="AK748" t="s">
        <v>49</v>
      </c>
    </row>
    <row r="749" spans="1:37" x14ac:dyDescent="0.3">
      <c r="A749">
        <v>748</v>
      </c>
      <c r="B749">
        <v>752</v>
      </c>
      <c r="C749" t="s">
        <v>37</v>
      </c>
      <c r="G749" t="s">
        <v>67</v>
      </c>
      <c r="H749">
        <v>12308</v>
      </c>
      <c r="I749" t="s">
        <v>39</v>
      </c>
      <c r="J749" t="s">
        <v>40</v>
      </c>
      <c r="K749">
        <v>0</v>
      </c>
      <c r="L749" t="s">
        <v>41</v>
      </c>
      <c r="M749" t="s">
        <v>41</v>
      </c>
      <c r="N749" t="s">
        <v>43</v>
      </c>
      <c r="O749" t="s">
        <v>42</v>
      </c>
      <c r="P749" t="s">
        <v>42</v>
      </c>
      <c r="Q749" t="s">
        <v>42</v>
      </c>
      <c r="R749" t="s">
        <v>41</v>
      </c>
      <c r="S749" t="s">
        <v>41</v>
      </c>
      <c r="T749" t="s">
        <v>43</v>
      </c>
      <c r="U749" t="s">
        <v>56</v>
      </c>
      <c r="V749" t="b">
        <v>0</v>
      </c>
      <c r="W749" t="s">
        <v>43</v>
      </c>
      <c r="X749" t="s">
        <v>43</v>
      </c>
      <c r="Y749" t="s">
        <v>43</v>
      </c>
      <c r="Z749" t="s">
        <v>42</v>
      </c>
      <c r="AA749" t="s">
        <v>41</v>
      </c>
      <c r="AB749" t="s">
        <v>41</v>
      </c>
      <c r="AC749" t="s">
        <v>42</v>
      </c>
      <c r="AD749" t="s">
        <v>53</v>
      </c>
      <c r="AE749" t="s">
        <v>47</v>
      </c>
      <c r="AF749" t="s">
        <v>47</v>
      </c>
      <c r="AG749" t="s">
        <v>47</v>
      </c>
      <c r="AI749">
        <v>0</v>
      </c>
      <c r="AJ749" t="s">
        <v>55</v>
      </c>
      <c r="AK749" t="s">
        <v>49</v>
      </c>
    </row>
    <row r="750" spans="1:37" x14ac:dyDescent="0.3">
      <c r="A750">
        <v>749</v>
      </c>
      <c r="B750">
        <v>753</v>
      </c>
      <c r="C750" t="s">
        <v>37</v>
      </c>
      <c r="G750" t="s">
        <v>50</v>
      </c>
      <c r="H750">
        <v>12303</v>
      </c>
      <c r="I750" t="s">
        <v>88</v>
      </c>
      <c r="J750" t="s">
        <v>64</v>
      </c>
      <c r="K750">
        <v>0</v>
      </c>
      <c r="L750" t="s">
        <v>41</v>
      </c>
      <c r="M750" t="s">
        <v>43</v>
      </c>
      <c r="N750" t="s">
        <v>43</v>
      </c>
      <c r="O750" t="s">
        <v>42</v>
      </c>
      <c r="P750" t="s">
        <v>42</v>
      </c>
      <c r="Q750" t="s">
        <v>42</v>
      </c>
      <c r="R750" t="s">
        <v>43</v>
      </c>
      <c r="S750" t="s">
        <v>43</v>
      </c>
      <c r="T750" t="s">
        <v>43</v>
      </c>
      <c r="U750" t="s">
        <v>44</v>
      </c>
      <c r="V750" t="b">
        <v>0</v>
      </c>
      <c r="W750" t="s">
        <v>45</v>
      </c>
      <c r="X750" t="s">
        <v>43</v>
      </c>
      <c r="Y750" t="s">
        <v>43</v>
      </c>
      <c r="Z750" t="s">
        <v>43</v>
      </c>
      <c r="AA750" t="s">
        <v>43</v>
      </c>
      <c r="AB750" t="s">
        <v>43</v>
      </c>
      <c r="AC750" t="s">
        <v>43</v>
      </c>
      <c r="AD750" t="s">
        <v>53</v>
      </c>
      <c r="AE750" t="s">
        <v>47</v>
      </c>
      <c r="AF750" t="s">
        <v>47</v>
      </c>
      <c r="AG750" t="s">
        <v>62</v>
      </c>
      <c r="AI750">
        <v>0</v>
      </c>
      <c r="AJ750" t="s">
        <v>70</v>
      </c>
      <c r="AK750" t="s">
        <v>49</v>
      </c>
    </row>
    <row r="751" spans="1:37" x14ac:dyDescent="0.3">
      <c r="A751">
        <v>750</v>
      </c>
      <c r="B751">
        <v>754</v>
      </c>
      <c r="C751" t="s">
        <v>37</v>
      </c>
      <c r="G751" t="s">
        <v>61</v>
      </c>
      <c r="H751">
        <v>12308</v>
      </c>
      <c r="I751" t="s">
        <v>39</v>
      </c>
      <c r="J751" t="s">
        <v>64</v>
      </c>
      <c r="K751">
        <v>0</v>
      </c>
      <c r="L751" t="s">
        <v>41</v>
      </c>
      <c r="M751" t="s">
        <v>43</v>
      </c>
      <c r="N751" t="s">
        <v>43</v>
      </c>
      <c r="O751" t="s">
        <v>42</v>
      </c>
      <c r="P751" t="s">
        <v>43</v>
      </c>
      <c r="Q751" t="s">
        <v>42</v>
      </c>
      <c r="R751" t="s">
        <v>43</v>
      </c>
      <c r="S751" t="s">
        <v>43</v>
      </c>
      <c r="T751" t="s">
        <v>43</v>
      </c>
      <c r="U751" t="s">
        <v>52</v>
      </c>
      <c r="V751" t="b">
        <v>0</v>
      </c>
      <c r="W751" t="s">
        <v>45</v>
      </c>
      <c r="X751" t="s">
        <v>41</v>
      </c>
      <c r="Y751" t="s">
        <v>41</v>
      </c>
      <c r="Z751" t="s">
        <v>43</v>
      </c>
      <c r="AA751" t="s">
        <v>41</v>
      </c>
      <c r="AB751" t="s">
        <v>41</v>
      </c>
      <c r="AC751" t="s">
        <v>43</v>
      </c>
      <c r="AD751" t="s">
        <v>46</v>
      </c>
      <c r="AE751" t="s">
        <v>47</v>
      </c>
      <c r="AF751" t="s">
        <v>47</v>
      </c>
      <c r="AG751" t="s">
        <v>62</v>
      </c>
      <c r="AI751">
        <v>0</v>
      </c>
      <c r="AJ751" t="s">
        <v>55</v>
      </c>
      <c r="AK751" t="s">
        <v>49</v>
      </c>
    </row>
    <row r="752" spans="1:37" x14ac:dyDescent="0.3">
      <c r="A752">
        <v>751</v>
      </c>
      <c r="B752">
        <v>755</v>
      </c>
      <c r="C752" t="s">
        <v>37</v>
      </c>
      <c r="G752" t="s">
        <v>83</v>
      </c>
      <c r="H752">
        <v>12302</v>
      </c>
      <c r="I752" t="s">
        <v>39</v>
      </c>
      <c r="J752" t="s">
        <v>40</v>
      </c>
      <c r="K752">
        <v>0</v>
      </c>
      <c r="L752" t="s">
        <v>41</v>
      </c>
      <c r="M752" t="s">
        <v>41</v>
      </c>
      <c r="N752" t="s">
        <v>42</v>
      </c>
      <c r="O752" t="s">
        <v>42</v>
      </c>
      <c r="P752" t="s">
        <v>43</v>
      </c>
      <c r="Q752" t="s">
        <v>42</v>
      </c>
      <c r="R752" t="s">
        <v>43</v>
      </c>
      <c r="S752" t="s">
        <v>43</v>
      </c>
      <c r="T752" t="s">
        <v>43</v>
      </c>
      <c r="U752" t="s">
        <v>52</v>
      </c>
      <c r="V752" t="b">
        <v>0</v>
      </c>
      <c r="W752" t="s">
        <v>65</v>
      </c>
      <c r="X752" t="s">
        <v>41</v>
      </c>
      <c r="Y752" t="s">
        <v>41</v>
      </c>
      <c r="Z752" t="s">
        <v>41</v>
      </c>
      <c r="AA752" t="s">
        <v>41</v>
      </c>
      <c r="AB752" t="s">
        <v>41</v>
      </c>
      <c r="AC752" t="s">
        <v>41</v>
      </c>
      <c r="AD752" t="s">
        <v>53</v>
      </c>
      <c r="AE752" t="s">
        <v>47</v>
      </c>
      <c r="AF752" t="s">
        <v>47</v>
      </c>
      <c r="AG752" t="s">
        <v>47</v>
      </c>
      <c r="AI752">
        <v>0</v>
      </c>
      <c r="AJ752" t="s">
        <v>63</v>
      </c>
      <c r="AK752" t="s">
        <v>49</v>
      </c>
    </row>
    <row r="753" spans="1:37" x14ac:dyDescent="0.3">
      <c r="A753">
        <v>752</v>
      </c>
      <c r="B753">
        <v>756</v>
      </c>
      <c r="C753" t="s">
        <v>37</v>
      </c>
      <c r="G753" t="s">
        <v>50</v>
      </c>
      <c r="H753">
        <v>12302</v>
      </c>
      <c r="I753" t="s">
        <v>51</v>
      </c>
      <c r="J753" t="s">
        <v>40</v>
      </c>
      <c r="K753">
        <v>0</v>
      </c>
      <c r="L753" t="s">
        <v>41</v>
      </c>
      <c r="M753" t="s">
        <v>43</v>
      </c>
      <c r="N753" t="s">
        <v>42</v>
      </c>
      <c r="O753" t="s">
        <v>42</v>
      </c>
      <c r="P753" t="s">
        <v>42</v>
      </c>
      <c r="Q753" t="s">
        <v>42</v>
      </c>
      <c r="R753" t="s">
        <v>42</v>
      </c>
      <c r="S753" t="s">
        <v>43</v>
      </c>
      <c r="T753" t="s">
        <v>43</v>
      </c>
      <c r="U753" t="s">
        <v>52</v>
      </c>
      <c r="V753" t="b">
        <v>0</v>
      </c>
      <c r="W753" t="s">
        <v>45</v>
      </c>
      <c r="X753" t="s">
        <v>41</v>
      </c>
      <c r="Y753" t="s">
        <v>43</v>
      </c>
      <c r="Z753" t="s">
        <v>42</v>
      </c>
      <c r="AA753" t="s">
        <v>41</v>
      </c>
      <c r="AB753" t="s">
        <v>41</v>
      </c>
      <c r="AC753" t="s">
        <v>42</v>
      </c>
      <c r="AD753" t="s">
        <v>46</v>
      </c>
      <c r="AE753" t="s">
        <v>47</v>
      </c>
      <c r="AF753" t="s">
        <v>47</v>
      </c>
      <c r="AG753" t="s">
        <v>62</v>
      </c>
      <c r="AH753" t="s">
        <v>308</v>
      </c>
      <c r="AI753">
        <v>1</v>
      </c>
      <c r="AJ753" t="s">
        <v>63</v>
      </c>
      <c r="AK753" t="s">
        <v>49</v>
      </c>
    </row>
    <row r="754" spans="1:37" x14ac:dyDescent="0.3">
      <c r="A754">
        <v>753</v>
      </c>
      <c r="B754">
        <v>757</v>
      </c>
      <c r="C754" t="s">
        <v>37</v>
      </c>
      <c r="G754" t="s">
        <v>58</v>
      </c>
      <c r="H754">
        <v>12302</v>
      </c>
      <c r="I754" t="s">
        <v>51</v>
      </c>
      <c r="J754" t="s">
        <v>64</v>
      </c>
      <c r="K754">
        <v>0</v>
      </c>
      <c r="L754" t="s">
        <v>41</v>
      </c>
      <c r="M754" t="s">
        <v>41</v>
      </c>
      <c r="N754" t="s">
        <v>41</v>
      </c>
      <c r="O754" t="s">
        <v>42</v>
      </c>
      <c r="P754" t="s">
        <v>42</v>
      </c>
      <c r="Q754" t="s">
        <v>42</v>
      </c>
      <c r="R754" t="s">
        <v>43</v>
      </c>
      <c r="S754" t="s">
        <v>43</v>
      </c>
      <c r="T754" t="s">
        <v>43</v>
      </c>
      <c r="U754" t="s">
        <v>56</v>
      </c>
      <c r="V754" t="b">
        <v>0</v>
      </c>
      <c r="W754" t="s">
        <v>45</v>
      </c>
      <c r="X754" t="s">
        <v>41</v>
      </c>
      <c r="Y754" t="s">
        <v>41</v>
      </c>
      <c r="Z754" t="s">
        <v>41</v>
      </c>
      <c r="AA754" t="s">
        <v>43</v>
      </c>
      <c r="AB754" t="s">
        <v>41</v>
      </c>
      <c r="AC754" t="s">
        <v>41</v>
      </c>
      <c r="AD754" t="s">
        <v>46</v>
      </c>
      <c r="AE754" t="s">
        <v>54</v>
      </c>
      <c r="AF754" t="s">
        <v>47</v>
      </c>
      <c r="AG754" t="s">
        <v>47</v>
      </c>
      <c r="AH754" t="s">
        <v>309</v>
      </c>
      <c r="AI754">
        <v>1</v>
      </c>
      <c r="AJ754" t="s">
        <v>63</v>
      </c>
      <c r="AK754" t="s">
        <v>49</v>
      </c>
    </row>
    <row r="755" spans="1:37" x14ac:dyDescent="0.3">
      <c r="A755">
        <v>754</v>
      </c>
      <c r="B755">
        <v>758</v>
      </c>
      <c r="C755" t="s">
        <v>37</v>
      </c>
      <c r="G755" t="s">
        <v>58</v>
      </c>
      <c r="H755">
        <v>12307</v>
      </c>
      <c r="I755" t="s">
        <v>39</v>
      </c>
      <c r="J755" t="s">
        <v>64</v>
      </c>
      <c r="K755">
        <v>0</v>
      </c>
      <c r="L755" t="s">
        <v>41</v>
      </c>
      <c r="M755" t="s">
        <v>41</v>
      </c>
      <c r="N755" t="s">
        <v>43</v>
      </c>
      <c r="O755" t="s">
        <v>42</v>
      </c>
      <c r="P755" t="s">
        <v>43</v>
      </c>
      <c r="Q755" t="s">
        <v>43</v>
      </c>
      <c r="R755" t="s">
        <v>41</v>
      </c>
      <c r="S755" t="s">
        <v>41</v>
      </c>
      <c r="T755" t="s">
        <v>43</v>
      </c>
      <c r="U755" t="s">
        <v>52</v>
      </c>
      <c r="V755" t="b">
        <v>0</v>
      </c>
      <c r="W755" t="s">
        <v>43</v>
      </c>
      <c r="X755" t="s">
        <v>41</v>
      </c>
      <c r="Y755" t="s">
        <v>41</v>
      </c>
      <c r="Z755" t="s">
        <v>43</v>
      </c>
      <c r="AA755" t="s">
        <v>41</v>
      </c>
      <c r="AB755" t="s">
        <v>41</v>
      </c>
      <c r="AC755" t="s">
        <v>43</v>
      </c>
      <c r="AD755" t="s">
        <v>46</v>
      </c>
      <c r="AE755" t="s">
        <v>47</v>
      </c>
      <c r="AF755" t="s">
        <v>47</v>
      </c>
      <c r="AG755" t="s">
        <v>47</v>
      </c>
      <c r="AI755">
        <v>0</v>
      </c>
      <c r="AJ755" t="s">
        <v>108</v>
      </c>
      <c r="AK755" t="s">
        <v>49</v>
      </c>
    </row>
    <row r="756" spans="1:37" x14ac:dyDescent="0.3">
      <c r="A756">
        <v>755</v>
      </c>
      <c r="B756">
        <v>759</v>
      </c>
      <c r="C756" t="s">
        <v>37</v>
      </c>
      <c r="G756" t="s">
        <v>138</v>
      </c>
      <c r="H756">
        <v>12056</v>
      </c>
      <c r="I756" t="s">
        <v>51</v>
      </c>
      <c r="J756" t="s">
        <v>40</v>
      </c>
      <c r="K756">
        <v>0</v>
      </c>
      <c r="L756" t="s">
        <v>41</v>
      </c>
      <c r="M756" t="s">
        <v>41</v>
      </c>
      <c r="N756" t="s">
        <v>43</v>
      </c>
      <c r="O756" t="s">
        <v>42</v>
      </c>
      <c r="P756" t="s">
        <v>42</v>
      </c>
      <c r="Q756" t="s">
        <v>42</v>
      </c>
      <c r="R756" t="s">
        <v>42</v>
      </c>
      <c r="S756" t="s">
        <v>43</v>
      </c>
      <c r="T756" t="s">
        <v>43</v>
      </c>
      <c r="U756" t="s">
        <v>52</v>
      </c>
      <c r="V756" t="b">
        <v>1</v>
      </c>
      <c r="W756" t="s">
        <v>45</v>
      </c>
      <c r="X756" t="s">
        <v>41</v>
      </c>
      <c r="Y756" t="s">
        <v>43</v>
      </c>
      <c r="Z756" t="s">
        <v>41</v>
      </c>
      <c r="AA756" t="s">
        <v>41</v>
      </c>
      <c r="AB756" t="s">
        <v>43</v>
      </c>
      <c r="AC756" t="s">
        <v>42</v>
      </c>
      <c r="AD756" t="s">
        <v>46</v>
      </c>
      <c r="AE756" t="s">
        <v>54</v>
      </c>
      <c r="AF756" t="s">
        <v>47</v>
      </c>
      <c r="AG756" t="s">
        <v>54</v>
      </c>
      <c r="AI756">
        <v>0</v>
      </c>
      <c r="AJ756" t="s">
        <v>102</v>
      </c>
      <c r="AK756" t="s">
        <v>57</v>
      </c>
    </row>
    <row r="757" spans="1:37" x14ac:dyDescent="0.3">
      <c r="A757">
        <v>756</v>
      </c>
      <c r="B757">
        <v>760</v>
      </c>
      <c r="C757" t="s">
        <v>37</v>
      </c>
      <c r="G757" t="s">
        <v>85</v>
      </c>
      <c r="H757">
        <v>12306</v>
      </c>
      <c r="I757" t="s">
        <v>51</v>
      </c>
      <c r="J757" t="s">
        <v>40</v>
      </c>
      <c r="K757">
        <v>0</v>
      </c>
      <c r="L757" t="s">
        <v>43</v>
      </c>
      <c r="M757" t="s">
        <v>41</v>
      </c>
      <c r="N757" t="s">
        <v>42</v>
      </c>
      <c r="O757" t="s">
        <v>42</v>
      </c>
      <c r="P757" t="s">
        <v>42</v>
      </c>
      <c r="Q757" t="s">
        <v>42</v>
      </c>
      <c r="R757" t="s">
        <v>41</v>
      </c>
      <c r="S757" t="s">
        <v>42</v>
      </c>
      <c r="T757" t="s">
        <v>43</v>
      </c>
      <c r="U757" t="s">
        <v>52</v>
      </c>
      <c r="V757" t="b">
        <v>0</v>
      </c>
      <c r="W757" t="s">
        <v>45</v>
      </c>
      <c r="X757" t="s">
        <v>43</v>
      </c>
      <c r="Y757" t="s">
        <v>43</v>
      </c>
      <c r="Z757" t="s">
        <v>41</v>
      </c>
      <c r="AA757" t="s">
        <v>43</v>
      </c>
      <c r="AB757" t="s">
        <v>41</v>
      </c>
      <c r="AC757" t="s">
        <v>41</v>
      </c>
      <c r="AD757" t="s">
        <v>53</v>
      </c>
      <c r="AE757" t="s">
        <v>62</v>
      </c>
      <c r="AF757" t="s">
        <v>47</v>
      </c>
      <c r="AG757" t="s">
        <v>62</v>
      </c>
      <c r="AH757" t="s">
        <v>310</v>
      </c>
      <c r="AI757">
        <v>1</v>
      </c>
      <c r="AJ757" t="s">
        <v>82</v>
      </c>
      <c r="AK757" t="s">
        <v>49</v>
      </c>
    </row>
    <row r="758" spans="1:37" x14ac:dyDescent="0.3">
      <c r="A758">
        <v>757</v>
      </c>
      <c r="B758">
        <v>761</v>
      </c>
      <c r="C758" t="s">
        <v>37</v>
      </c>
      <c r="G758" t="s">
        <v>67</v>
      </c>
      <c r="H758">
        <v>12302</v>
      </c>
      <c r="I758" t="s">
        <v>39</v>
      </c>
      <c r="J758" t="s">
        <v>64</v>
      </c>
      <c r="K758">
        <v>0</v>
      </c>
      <c r="L758" t="s">
        <v>43</v>
      </c>
      <c r="M758" t="s">
        <v>43</v>
      </c>
      <c r="N758" t="s">
        <v>43</v>
      </c>
      <c r="O758" t="s">
        <v>43</v>
      </c>
      <c r="P758" t="s">
        <v>43</v>
      </c>
      <c r="Q758" t="s">
        <v>42</v>
      </c>
      <c r="R758" t="s">
        <v>42</v>
      </c>
      <c r="S758" t="s">
        <v>42</v>
      </c>
      <c r="T758" t="s">
        <v>43</v>
      </c>
      <c r="U758" t="s">
        <v>56</v>
      </c>
      <c r="V758" t="b">
        <v>0</v>
      </c>
      <c r="W758" t="s">
        <v>45</v>
      </c>
      <c r="X758" t="s">
        <v>41</v>
      </c>
      <c r="Y758" t="s">
        <v>43</v>
      </c>
      <c r="Z758" t="s">
        <v>42</v>
      </c>
      <c r="AA758" t="s">
        <v>43</v>
      </c>
      <c r="AB758" t="s">
        <v>43</v>
      </c>
      <c r="AC758" t="s">
        <v>43</v>
      </c>
      <c r="AD758" t="s">
        <v>46</v>
      </c>
      <c r="AE758" t="s">
        <v>62</v>
      </c>
      <c r="AF758" t="s">
        <v>47</v>
      </c>
      <c r="AG758" t="s">
        <v>47</v>
      </c>
      <c r="AI758">
        <v>0</v>
      </c>
      <c r="AJ758" t="s">
        <v>63</v>
      </c>
      <c r="AK758" t="s">
        <v>49</v>
      </c>
    </row>
    <row r="759" spans="1:37" x14ac:dyDescent="0.3">
      <c r="A759">
        <v>758</v>
      </c>
      <c r="B759">
        <v>762</v>
      </c>
      <c r="C759" t="s">
        <v>37</v>
      </c>
      <c r="G759" t="s">
        <v>83</v>
      </c>
      <c r="H759">
        <v>12302</v>
      </c>
      <c r="I759" t="s">
        <v>39</v>
      </c>
      <c r="J759" t="s">
        <v>40</v>
      </c>
      <c r="K759">
        <v>0</v>
      </c>
      <c r="L759" t="s">
        <v>41</v>
      </c>
      <c r="M759" t="s">
        <v>41</v>
      </c>
      <c r="N759" t="s">
        <v>42</v>
      </c>
      <c r="O759" t="s">
        <v>42</v>
      </c>
      <c r="P759" t="s">
        <v>42</v>
      </c>
      <c r="Q759" t="s">
        <v>42</v>
      </c>
      <c r="R759" t="s">
        <v>43</v>
      </c>
      <c r="S759" t="s">
        <v>41</v>
      </c>
      <c r="T759" t="s">
        <v>41</v>
      </c>
      <c r="U759" t="s">
        <v>52</v>
      </c>
      <c r="V759" t="b">
        <v>0</v>
      </c>
      <c r="W759" t="s">
        <v>45</v>
      </c>
      <c r="X759" t="s">
        <v>43</v>
      </c>
      <c r="Y759" t="s">
        <v>43</v>
      </c>
      <c r="Z759" t="s">
        <v>42</v>
      </c>
      <c r="AA759" t="s">
        <v>43</v>
      </c>
      <c r="AB759" t="s">
        <v>41</v>
      </c>
      <c r="AC759" t="s">
        <v>43</v>
      </c>
      <c r="AD759" t="s">
        <v>46</v>
      </c>
      <c r="AE759" t="s">
        <v>62</v>
      </c>
      <c r="AF759" t="s">
        <v>62</v>
      </c>
      <c r="AG759" t="s">
        <v>47</v>
      </c>
      <c r="AI759">
        <v>0</v>
      </c>
      <c r="AJ759" t="s">
        <v>63</v>
      </c>
      <c r="AK759" t="s">
        <v>49</v>
      </c>
    </row>
    <row r="760" spans="1:37" x14ac:dyDescent="0.3">
      <c r="A760">
        <v>759</v>
      </c>
      <c r="B760">
        <v>763</v>
      </c>
      <c r="C760" t="s">
        <v>37</v>
      </c>
      <c r="G760" t="s">
        <v>83</v>
      </c>
      <c r="H760">
        <v>12302</v>
      </c>
      <c r="I760" t="s">
        <v>51</v>
      </c>
      <c r="J760" t="s">
        <v>64</v>
      </c>
      <c r="K760">
        <v>0</v>
      </c>
      <c r="L760" t="s">
        <v>41</v>
      </c>
      <c r="M760" t="s">
        <v>42</v>
      </c>
      <c r="N760" t="s">
        <v>41</v>
      </c>
      <c r="O760" t="s">
        <v>42</v>
      </c>
      <c r="P760" t="s">
        <v>43</v>
      </c>
      <c r="Q760" t="s">
        <v>42</v>
      </c>
      <c r="R760" t="s">
        <v>42</v>
      </c>
      <c r="S760" t="s">
        <v>42</v>
      </c>
      <c r="T760" t="s">
        <v>42</v>
      </c>
      <c r="U760" t="s">
        <v>56</v>
      </c>
      <c r="V760" t="b">
        <v>0</v>
      </c>
      <c r="W760" t="s">
        <v>45</v>
      </c>
      <c r="X760" t="s">
        <v>41</v>
      </c>
      <c r="Y760" t="s">
        <v>43</v>
      </c>
      <c r="Z760" t="s">
        <v>43</v>
      </c>
      <c r="AA760" t="s">
        <v>41</v>
      </c>
      <c r="AB760" t="s">
        <v>43</v>
      </c>
      <c r="AC760" t="s">
        <v>43</v>
      </c>
      <c r="AD760" t="s">
        <v>46</v>
      </c>
      <c r="AE760" t="s">
        <v>47</v>
      </c>
      <c r="AF760" t="s">
        <v>47</v>
      </c>
      <c r="AG760" t="s">
        <v>47</v>
      </c>
      <c r="AI760">
        <v>0</v>
      </c>
      <c r="AJ760" t="s">
        <v>63</v>
      </c>
      <c r="AK760" t="s">
        <v>49</v>
      </c>
    </row>
    <row r="761" spans="1:37" x14ac:dyDescent="0.3">
      <c r="A761">
        <v>760</v>
      </c>
      <c r="B761">
        <v>764</v>
      </c>
      <c r="C761" t="s">
        <v>97</v>
      </c>
      <c r="K761">
        <v>0</v>
      </c>
      <c r="V761" t="b">
        <v>0</v>
      </c>
      <c r="AI761">
        <v>0</v>
      </c>
    </row>
    <row r="762" spans="1:37" x14ac:dyDescent="0.3">
      <c r="A762">
        <v>761</v>
      </c>
      <c r="B762">
        <v>765</v>
      </c>
      <c r="C762" t="s">
        <v>37</v>
      </c>
      <c r="G762" t="s">
        <v>85</v>
      </c>
      <c r="H762">
        <v>12309</v>
      </c>
      <c r="I762" t="s">
        <v>51</v>
      </c>
      <c r="J762" t="s">
        <v>40</v>
      </c>
      <c r="K762">
        <v>1</v>
      </c>
      <c r="L762" t="s">
        <v>41</v>
      </c>
      <c r="M762" t="s">
        <v>41</v>
      </c>
      <c r="N762" t="s">
        <v>43</v>
      </c>
      <c r="O762" t="s">
        <v>43</v>
      </c>
      <c r="P762" t="s">
        <v>43</v>
      </c>
      <c r="Q762" t="s">
        <v>43</v>
      </c>
      <c r="R762" t="s">
        <v>41</v>
      </c>
      <c r="S762" t="s">
        <v>43</v>
      </c>
      <c r="T762" t="s">
        <v>43</v>
      </c>
      <c r="U762" t="s">
        <v>56</v>
      </c>
      <c r="V762" t="b">
        <v>1</v>
      </c>
      <c r="W762" t="s">
        <v>45</v>
      </c>
      <c r="X762" t="s">
        <v>41</v>
      </c>
      <c r="Y762" t="s">
        <v>43</v>
      </c>
      <c r="Z762" t="s">
        <v>43</v>
      </c>
      <c r="AA762" t="s">
        <v>41</v>
      </c>
      <c r="AB762" t="s">
        <v>41</v>
      </c>
      <c r="AC762" t="s">
        <v>42</v>
      </c>
      <c r="AD762" t="s">
        <v>59</v>
      </c>
      <c r="AE762" t="s">
        <v>54</v>
      </c>
      <c r="AF762" t="s">
        <v>54</v>
      </c>
      <c r="AG762" t="s">
        <v>54</v>
      </c>
      <c r="AH762" t="s">
        <v>311</v>
      </c>
      <c r="AI762">
        <v>1</v>
      </c>
      <c r="AJ762" t="s">
        <v>60</v>
      </c>
      <c r="AK762" t="s">
        <v>49</v>
      </c>
    </row>
    <row r="763" spans="1:37" x14ac:dyDescent="0.3">
      <c r="A763">
        <v>762</v>
      </c>
      <c r="B763">
        <v>766</v>
      </c>
      <c r="C763" t="s">
        <v>37</v>
      </c>
      <c r="G763" t="s">
        <v>85</v>
      </c>
      <c r="H763">
        <v>12309</v>
      </c>
      <c r="I763" t="s">
        <v>51</v>
      </c>
      <c r="J763" t="s">
        <v>40</v>
      </c>
      <c r="K763">
        <v>1</v>
      </c>
      <c r="L763" t="s">
        <v>43</v>
      </c>
      <c r="M763" t="s">
        <v>42</v>
      </c>
      <c r="N763" t="s">
        <v>43</v>
      </c>
      <c r="O763" t="s">
        <v>43</v>
      </c>
      <c r="P763" t="s">
        <v>43</v>
      </c>
      <c r="Q763" t="s">
        <v>43</v>
      </c>
      <c r="R763" t="s">
        <v>42</v>
      </c>
      <c r="S763" t="s">
        <v>42</v>
      </c>
      <c r="T763" t="s">
        <v>42</v>
      </c>
      <c r="U763" t="s">
        <v>56</v>
      </c>
      <c r="V763" t="b">
        <v>1</v>
      </c>
      <c r="W763" t="s">
        <v>45</v>
      </c>
      <c r="X763" t="s">
        <v>41</v>
      </c>
      <c r="Y763" t="s">
        <v>43</v>
      </c>
      <c r="Z763" t="s">
        <v>42</v>
      </c>
      <c r="AA763" t="s">
        <v>41</v>
      </c>
      <c r="AB763" t="s">
        <v>43</v>
      </c>
      <c r="AC763" t="s">
        <v>42</v>
      </c>
      <c r="AD763" t="s">
        <v>46</v>
      </c>
      <c r="AE763" t="s">
        <v>47</v>
      </c>
      <c r="AF763" t="s">
        <v>47</v>
      </c>
      <c r="AG763" t="s">
        <v>47</v>
      </c>
      <c r="AI763">
        <v>0</v>
      </c>
      <c r="AJ763" t="s">
        <v>60</v>
      </c>
      <c r="AK763" t="s">
        <v>49</v>
      </c>
    </row>
    <row r="764" spans="1:37" x14ac:dyDescent="0.3">
      <c r="A764">
        <v>763</v>
      </c>
      <c r="B764">
        <v>767</v>
      </c>
      <c r="C764" t="s">
        <v>37</v>
      </c>
      <c r="G764" t="s">
        <v>50</v>
      </c>
      <c r="H764">
        <v>12308</v>
      </c>
      <c r="I764" t="s">
        <v>51</v>
      </c>
      <c r="J764" t="s">
        <v>40</v>
      </c>
      <c r="K764">
        <v>1</v>
      </c>
      <c r="L764" t="s">
        <v>41</v>
      </c>
      <c r="M764" t="s">
        <v>43</v>
      </c>
      <c r="N764" t="s">
        <v>42</v>
      </c>
      <c r="O764" t="s">
        <v>41</v>
      </c>
      <c r="P764" t="s">
        <v>41</v>
      </c>
      <c r="Q764" t="s">
        <v>42</v>
      </c>
      <c r="R764" t="s">
        <v>41</v>
      </c>
      <c r="S764" t="s">
        <v>43</v>
      </c>
      <c r="T764" t="s">
        <v>42</v>
      </c>
      <c r="U764" t="s">
        <v>52</v>
      </c>
      <c r="V764" t="b">
        <v>1</v>
      </c>
      <c r="W764" t="s">
        <v>45</v>
      </c>
      <c r="X764" t="s">
        <v>43</v>
      </c>
      <c r="Y764" t="s">
        <v>42</v>
      </c>
      <c r="Z764" t="s">
        <v>42</v>
      </c>
      <c r="AA764" t="s">
        <v>43</v>
      </c>
      <c r="AB764" t="s">
        <v>42</v>
      </c>
      <c r="AC764" t="s">
        <v>42</v>
      </c>
      <c r="AD764" t="s">
        <v>53</v>
      </c>
      <c r="AE764" t="s">
        <v>62</v>
      </c>
      <c r="AF764" t="s">
        <v>62</v>
      </c>
      <c r="AG764" t="s">
        <v>47</v>
      </c>
      <c r="AH764" t="s">
        <v>312</v>
      </c>
      <c r="AI764">
        <v>1</v>
      </c>
      <c r="AJ764" t="s">
        <v>55</v>
      </c>
      <c r="AK764" t="s">
        <v>57</v>
      </c>
    </row>
    <row r="765" spans="1:37" x14ac:dyDescent="0.3">
      <c r="A765">
        <v>764</v>
      </c>
      <c r="B765">
        <v>768</v>
      </c>
      <c r="C765" t="s">
        <v>37</v>
      </c>
      <c r="G765" t="s">
        <v>83</v>
      </c>
      <c r="H765">
        <v>12305</v>
      </c>
      <c r="I765" t="s">
        <v>51</v>
      </c>
      <c r="J765" t="s">
        <v>40</v>
      </c>
      <c r="K765">
        <v>1</v>
      </c>
      <c r="L765" t="s">
        <v>41</v>
      </c>
      <c r="M765" t="s">
        <v>43</v>
      </c>
      <c r="N765" t="s">
        <v>42</v>
      </c>
      <c r="O765" t="s">
        <v>42</v>
      </c>
      <c r="P765" t="s">
        <v>43</v>
      </c>
      <c r="Q765" t="s">
        <v>43</v>
      </c>
      <c r="R765" t="s">
        <v>43</v>
      </c>
      <c r="S765" t="s">
        <v>42</v>
      </c>
      <c r="T765" t="s">
        <v>43</v>
      </c>
      <c r="U765" t="s">
        <v>56</v>
      </c>
      <c r="V765" t="b">
        <v>1</v>
      </c>
      <c r="W765" t="s">
        <v>45</v>
      </c>
      <c r="X765" t="s">
        <v>41</v>
      </c>
      <c r="Y765" t="s">
        <v>42</v>
      </c>
      <c r="Z765" t="s">
        <v>43</v>
      </c>
      <c r="AA765" t="s">
        <v>41</v>
      </c>
      <c r="AB765" t="s">
        <v>43</v>
      </c>
      <c r="AC765" t="s">
        <v>43</v>
      </c>
      <c r="AD765" t="s">
        <v>59</v>
      </c>
      <c r="AE765" t="s">
        <v>54</v>
      </c>
      <c r="AF765" t="s">
        <v>54</v>
      </c>
      <c r="AG765" t="s">
        <v>54</v>
      </c>
      <c r="AH765" t="s">
        <v>313</v>
      </c>
      <c r="AI765">
        <v>1</v>
      </c>
      <c r="AJ765" t="s">
        <v>48</v>
      </c>
      <c r="AK765" t="s">
        <v>49</v>
      </c>
    </row>
    <row r="766" spans="1:37" x14ac:dyDescent="0.3">
      <c r="A766">
        <v>765</v>
      </c>
      <c r="B766">
        <v>769</v>
      </c>
      <c r="C766" t="s">
        <v>37</v>
      </c>
      <c r="G766" t="s">
        <v>83</v>
      </c>
      <c r="H766">
        <v>12019</v>
      </c>
      <c r="I766" t="s">
        <v>51</v>
      </c>
      <c r="J766" t="s">
        <v>64</v>
      </c>
      <c r="K766">
        <v>0</v>
      </c>
      <c r="L766" t="s">
        <v>43</v>
      </c>
      <c r="M766" t="s">
        <v>41</v>
      </c>
      <c r="N766" t="s">
        <v>42</v>
      </c>
      <c r="O766" t="s">
        <v>42</v>
      </c>
      <c r="P766" t="s">
        <v>43</v>
      </c>
      <c r="Q766" t="s">
        <v>42</v>
      </c>
      <c r="R766" t="s">
        <v>42</v>
      </c>
      <c r="S766" t="s">
        <v>43</v>
      </c>
      <c r="T766" t="s">
        <v>42</v>
      </c>
      <c r="U766" t="s">
        <v>44</v>
      </c>
      <c r="V766" t="b">
        <v>0</v>
      </c>
      <c r="W766" t="s">
        <v>45</v>
      </c>
      <c r="X766" t="s">
        <v>43</v>
      </c>
      <c r="Y766" t="s">
        <v>42</v>
      </c>
      <c r="Z766" t="s">
        <v>43</v>
      </c>
      <c r="AA766" t="s">
        <v>43</v>
      </c>
      <c r="AB766" t="s">
        <v>41</v>
      </c>
      <c r="AC766" t="s">
        <v>43</v>
      </c>
      <c r="AD766" t="s">
        <v>53</v>
      </c>
      <c r="AE766" t="s">
        <v>47</v>
      </c>
      <c r="AF766" t="s">
        <v>47</v>
      </c>
      <c r="AG766" t="s">
        <v>47</v>
      </c>
      <c r="AI766">
        <v>0</v>
      </c>
      <c r="AJ766" t="s">
        <v>63</v>
      </c>
      <c r="AK766" t="s">
        <v>49</v>
      </c>
    </row>
    <row r="767" spans="1:37" x14ac:dyDescent="0.3">
      <c r="A767">
        <v>766</v>
      </c>
      <c r="B767">
        <v>770</v>
      </c>
      <c r="C767" t="s">
        <v>37</v>
      </c>
      <c r="G767" t="s">
        <v>85</v>
      </c>
      <c r="H767">
        <v>12302</v>
      </c>
      <c r="I767" t="s">
        <v>51</v>
      </c>
      <c r="J767" t="s">
        <v>64</v>
      </c>
      <c r="K767">
        <v>1</v>
      </c>
      <c r="L767" t="s">
        <v>42</v>
      </c>
      <c r="M767" t="s">
        <v>41</v>
      </c>
      <c r="N767" t="s">
        <v>42</v>
      </c>
      <c r="O767" t="s">
        <v>42</v>
      </c>
      <c r="P767" t="s">
        <v>42</v>
      </c>
      <c r="Q767" t="s">
        <v>42</v>
      </c>
      <c r="R767" t="s">
        <v>42</v>
      </c>
      <c r="S767" t="s">
        <v>42</v>
      </c>
      <c r="T767" t="s">
        <v>43</v>
      </c>
      <c r="U767" t="s">
        <v>314</v>
      </c>
      <c r="V767" t="b">
        <v>0</v>
      </c>
      <c r="W767" t="s">
        <v>41</v>
      </c>
      <c r="X767" t="s">
        <v>41</v>
      </c>
      <c r="Y767" t="s">
        <v>43</v>
      </c>
      <c r="Z767" t="s">
        <v>43</v>
      </c>
      <c r="AA767" t="s">
        <v>41</v>
      </c>
      <c r="AB767" t="s">
        <v>43</v>
      </c>
      <c r="AC767" t="s">
        <v>42</v>
      </c>
      <c r="AD767" t="s">
        <v>46</v>
      </c>
      <c r="AE767" t="s">
        <v>47</v>
      </c>
      <c r="AF767" t="s">
        <v>47</v>
      </c>
      <c r="AG767" t="s">
        <v>47</v>
      </c>
      <c r="AI767">
        <v>0</v>
      </c>
      <c r="AJ767" t="s">
        <v>63</v>
      </c>
      <c r="AK767" t="s">
        <v>49</v>
      </c>
    </row>
    <row r="768" spans="1:37" x14ac:dyDescent="0.3">
      <c r="A768">
        <v>767</v>
      </c>
      <c r="B768">
        <v>771</v>
      </c>
      <c r="C768" t="s">
        <v>37</v>
      </c>
      <c r="G768" t="s">
        <v>83</v>
      </c>
      <c r="H768">
        <v>12308</v>
      </c>
      <c r="I768" t="s">
        <v>51</v>
      </c>
      <c r="J768" t="s">
        <v>40</v>
      </c>
      <c r="K768">
        <v>1</v>
      </c>
      <c r="L768" t="s">
        <v>43</v>
      </c>
      <c r="M768" t="s">
        <v>41</v>
      </c>
      <c r="N768" t="s">
        <v>43</v>
      </c>
      <c r="O768" t="s">
        <v>42</v>
      </c>
      <c r="P768" t="s">
        <v>43</v>
      </c>
      <c r="Q768" t="s">
        <v>42</v>
      </c>
      <c r="R768" t="s">
        <v>42</v>
      </c>
      <c r="S768" t="s">
        <v>42</v>
      </c>
      <c r="T768" t="s">
        <v>42</v>
      </c>
      <c r="U768" t="s">
        <v>52</v>
      </c>
      <c r="V768" t="b">
        <v>1</v>
      </c>
      <c r="W768" t="s">
        <v>45</v>
      </c>
      <c r="X768" t="s">
        <v>41</v>
      </c>
      <c r="Y768" t="s">
        <v>43</v>
      </c>
      <c r="Z768" t="s">
        <v>42</v>
      </c>
      <c r="AA768" t="s">
        <v>41</v>
      </c>
      <c r="AB768" t="s">
        <v>43</v>
      </c>
      <c r="AC768" t="s">
        <v>43</v>
      </c>
      <c r="AD768" t="s">
        <v>46</v>
      </c>
      <c r="AE768" t="s">
        <v>47</v>
      </c>
      <c r="AF768" t="s">
        <v>47</v>
      </c>
      <c r="AG768" t="s">
        <v>47</v>
      </c>
      <c r="AI768">
        <v>0</v>
      </c>
      <c r="AJ768" t="s">
        <v>55</v>
      </c>
      <c r="AK768" t="s">
        <v>49</v>
      </c>
    </row>
    <row r="769" spans="1:37" x14ac:dyDescent="0.3">
      <c r="A769">
        <v>768</v>
      </c>
      <c r="B769">
        <v>772</v>
      </c>
      <c r="C769" t="s">
        <v>37</v>
      </c>
      <c r="G769" t="s">
        <v>50</v>
      </c>
      <c r="H769">
        <v>12304</v>
      </c>
      <c r="I769" t="s">
        <v>51</v>
      </c>
      <c r="J769" t="s">
        <v>64</v>
      </c>
      <c r="K769">
        <v>1</v>
      </c>
      <c r="L769" t="s">
        <v>41</v>
      </c>
      <c r="M769" t="s">
        <v>42</v>
      </c>
      <c r="N769" t="s">
        <v>43</v>
      </c>
      <c r="O769" t="s">
        <v>43</v>
      </c>
      <c r="P769" t="s">
        <v>43</v>
      </c>
      <c r="Q769" t="s">
        <v>42</v>
      </c>
      <c r="R769" t="s">
        <v>42</v>
      </c>
      <c r="S769" t="s">
        <v>42</v>
      </c>
      <c r="T769" t="s">
        <v>42</v>
      </c>
      <c r="U769" t="s">
        <v>56</v>
      </c>
      <c r="V769" t="b">
        <v>1</v>
      </c>
      <c r="W769" t="s">
        <v>45</v>
      </c>
      <c r="X769" t="s">
        <v>41</v>
      </c>
      <c r="Y769" t="s">
        <v>43</v>
      </c>
      <c r="Z769" t="s">
        <v>43</v>
      </c>
      <c r="AA769" t="s">
        <v>41</v>
      </c>
      <c r="AB769" t="s">
        <v>43</v>
      </c>
      <c r="AC769" t="s">
        <v>42</v>
      </c>
      <c r="AD769" t="s">
        <v>46</v>
      </c>
      <c r="AE769" t="s">
        <v>47</v>
      </c>
      <c r="AF769" t="s">
        <v>47</v>
      </c>
      <c r="AG769" t="s">
        <v>47</v>
      </c>
      <c r="AI769">
        <v>0</v>
      </c>
      <c r="AJ769" t="s">
        <v>76</v>
      </c>
      <c r="AK769" t="s">
        <v>49</v>
      </c>
    </row>
    <row r="770" spans="1:37" x14ac:dyDescent="0.3">
      <c r="A770">
        <v>769</v>
      </c>
      <c r="B770">
        <v>773</v>
      </c>
      <c r="C770" t="s">
        <v>37</v>
      </c>
      <c r="G770" t="s">
        <v>83</v>
      </c>
      <c r="H770">
        <v>12303</v>
      </c>
      <c r="I770" t="s">
        <v>51</v>
      </c>
      <c r="J770" t="s">
        <v>71</v>
      </c>
      <c r="K770">
        <v>1</v>
      </c>
      <c r="L770" t="s">
        <v>41</v>
      </c>
      <c r="M770" t="s">
        <v>43</v>
      </c>
      <c r="N770" t="s">
        <v>42</v>
      </c>
      <c r="O770" t="s">
        <v>42</v>
      </c>
      <c r="P770" t="s">
        <v>43</v>
      </c>
      <c r="Q770" t="s">
        <v>42</v>
      </c>
      <c r="R770" t="s">
        <v>43</v>
      </c>
      <c r="S770" t="s">
        <v>43</v>
      </c>
      <c r="T770" t="s">
        <v>41</v>
      </c>
      <c r="U770" t="s">
        <v>56</v>
      </c>
      <c r="V770" t="b">
        <v>0</v>
      </c>
      <c r="W770" t="s">
        <v>65</v>
      </c>
      <c r="X770" t="s">
        <v>41</v>
      </c>
      <c r="Y770" t="s">
        <v>43</v>
      </c>
      <c r="Z770" t="s">
        <v>42</v>
      </c>
      <c r="AA770" t="s">
        <v>43</v>
      </c>
      <c r="AB770" t="s">
        <v>41</v>
      </c>
      <c r="AC770" t="s">
        <v>43</v>
      </c>
      <c r="AD770" t="s">
        <v>59</v>
      </c>
      <c r="AE770" t="s">
        <v>47</v>
      </c>
      <c r="AF770" t="s">
        <v>47</v>
      </c>
      <c r="AG770" t="s">
        <v>62</v>
      </c>
      <c r="AI770">
        <v>0</v>
      </c>
      <c r="AJ770" t="s">
        <v>70</v>
      </c>
      <c r="AK770" t="s">
        <v>49</v>
      </c>
    </row>
    <row r="771" spans="1:37" x14ac:dyDescent="0.3">
      <c r="A771">
        <v>770</v>
      </c>
      <c r="B771">
        <v>774</v>
      </c>
      <c r="C771" t="s">
        <v>37</v>
      </c>
      <c r="G771" t="s">
        <v>61</v>
      </c>
      <c r="H771">
        <v>12305</v>
      </c>
      <c r="I771" t="s">
        <v>39</v>
      </c>
      <c r="J771" t="s">
        <v>40</v>
      </c>
      <c r="K771">
        <v>1</v>
      </c>
      <c r="L771" t="s">
        <v>43</v>
      </c>
      <c r="M771" t="s">
        <v>43</v>
      </c>
      <c r="N771" t="s">
        <v>42</v>
      </c>
      <c r="O771" t="s">
        <v>43</v>
      </c>
      <c r="P771" t="s">
        <v>41</v>
      </c>
      <c r="Q771" t="s">
        <v>42</v>
      </c>
      <c r="R771" t="s">
        <v>43</v>
      </c>
      <c r="S771" t="s">
        <v>42</v>
      </c>
      <c r="T771" t="s">
        <v>42</v>
      </c>
      <c r="U771" t="s">
        <v>52</v>
      </c>
      <c r="V771" t="b">
        <v>0</v>
      </c>
      <c r="W771" t="s">
        <v>65</v>
      </c>
      <c r="X771" t="s">
        <v>41</v>
      </c>
      <c r="Y771" t="s">
        <v>43</v>
      </c>
      <c r="Z771" t="s">
        <v>42</v>
      </c>
      <c r="AA771" t="s">
        <v>41</v>
      </c>
      <c r="AB771" t="s">
        <v>43</v>
      </c>
      <c r="AC771" t="s">
        <v>42</v>
      </c>
      <c r="AD771" t="s">
        <v>46</v>
      </c>
      <c r="AE771" t="s">
        <v>62</v>
      </c>
      <c r="AF771" t="s">
        <v>47</v>
      </c>
      <c r="AG771" t="s">
        <v>62</v>
      </c>
      <c r="AH771" t="s">
        <v>315</v>
      </c>
      <c r="AI771">
        <v>1</v>
      </c>
      <c r="AJ771" t="s">
        <v>48</v>
      </c>
      <c r="AK771" t="s">
        <v>57</v>
      </c>
    </row>
    <row r="772" spans="1:37" x14ac:dyDescent="0.3">
      <c r="A772">
        <v>771</v>
      </c>
      <c r="B772">
        <v>775</v>
      </c>
      <c r="C772" t="s">
        <v>37</v>
      </c>
      <c r="G772" t="s">
        <v>67</v>
      </c>
      <c r="H772">
        <v>12305</v>
      </c>
      <c r="I772" t="s">
        <v>39</v>
      </c>
      <c r="J772" t="s">
        <v>40</v>
      </c>
      <c r="K772">
        <v>1</v>
      </c>
      <c r="L772" t="s">
        <v>43</v>
      </c>
      <c r="M772" t="s">
        <v>43</v>
      </c>
      <c r="N772" t="s">
        <v>42</v>
      </c>
      <c r="O772" t="s">
        <v>42</v>
      </c>
      <c r="P772" t="s">
        <v>43</v>
      </c>
      <c r="Q772" t="s">
        <v>42</v>
      </c>
      <c r="R772" t="s">
        <v>43</v>
      </c>
      <c r="S772" t="s">
        <v>42</v>
      </c>
      <c r="T772" t="s">
        <v>42</v>
      </c>
      <c r="U772" t="s">
        <v>101</v>
      </c>
      <c r="V772" t="b">
        <v>1</v>
      </c>
      <c r="W772" t="s">
        <v>45</v>
      </c>
      <c r="X772" t="s">
        <v>43</v>
      </c>
      <c r="Y772" t="s">
        <v>41</v>
      </c>
      <c r="Z772" t="s">
        <v>42</v>
      </c>
      <c r="AA772" t="s">
        <v>43</v>
      </c>
      <c r="AB772" t="s">
        <v>41</v>
      </c>
      <c r="AC772" t="s">
        <v>42</v>
      </c>
      <c r="AD772" t="s">
        <v>59</v>
      </c>
      <c r="AE772" t="s">
        <v>47</v>
      </c>
      <c r="AF772" t="s">
        <v>47</v>
      </c>
      <c r="AG772" t="s">
        <v>47</v>
      </c>
      <c r="AI772">
        <v>0</v>
      </c>
      <c r="AJ772" t="s">
        <v>48</v>
      </c>
      <c r="AK772" t="s">
        <v>49</v>
      </c>
    </row>
    <row r="773" spans="1:37" x14ac:dyDescent="0.3">
      <c r="A773">
        <v>772</v>
      </c>
      <c r="B773">
        <v>776</v>
      </c>
      <c r="C773" t="s">
        <v>37</v>
      </c>
      <c r="G773" t="s">
        <v>50</v>
      </c>
      <c r="H773">
        <v>12305</v>
      </c>
      <c r="I773" t="s">
        <v>39</v>
      </c>
      <c r="J773" t="s">
        <v>40</v>
      </c>
      <c r="K773">
        <v>0</v>
      </c>
      <c r="L773" t="s">
        <v>41</v>
      </c>
      <c r="M773" t="s">
        <v>43</v>
      </c>
      <c r="N773" t="s">
        <v>43</v>
      </c>
      <c r="O773" t="s">
        <v>41</v>
      </c>
      <c r="P773" t="s">
        <v>43</v>
      </c>
      <c r="Q773" t="s">
        <v>41</v>
      </c>
      <c r="R773" t="s">
        <v>42</v>
      </c>
      <c r="S773" t="s">
        <v>42</v>
      </c>
      <c r="T773" t="s">
        <v>42</v>
      </c>
      <c r="U773" t="s">
        <v>101</v>
      </c>
      <c r="V773" t="b">
        <v>0</v>
      </c>
      <c r="W773" t="s">
        <v>65</v>
      </c>
      <c r="X773" t="s">
        <v>41</v>
      </c>
      <c r="Y773" t="s">
        <v>43</v>
      </c>
      <c r="Z773" t="s">
        <v>42</v>
      </c>
      <c r="AA773" t="s">
        <v>41</v>
      </c>
      <c r="AB773" t="s">
        <v>43</v>
      </c>
      <c r="AC773" t="s">
        <v>42</v>
      </c>
      <c r="AD773" t="s">
        <v>59</v>
      </c>
      <c r="AE773" t="s">
        <v>54</v>
      </c>
      <c r="AF773" t="s">
        <v>54</v>
      </c>
      <c r="AG773" t="s">
        <v>54</v>
      </c>
      <c r="AH773" t="s">
        <v>316</v>
      </c>
      <c r="AI773">
        <v>1</v>
      </c>
      <c r="AJ773" t="s">
        <v>48</v>
      </c>
      <c r="AK773" t="s">
        <v>49</v>
      </c>
    </row>
    <row r="774" spans="1:37" x14ac:dyDescent="0.3">
      <c r="A774">
        <v>773</v>
      </c>
      <c r="B774">
        <v>777</v>
      </c>
      <c r="C774" t="s">
        <v>37</v>
      </c>
      <c r="G774" t="s">
        <v>58</v>
      </c>
      <c r="H774">
        <v>12305</v>
      </c>
      <c r="I774" t="s">
        <v>39</v>
      </c>
      <c r="J774" t="s">
        <v>40</v>
      </c>
      <c r="K774">
        <v>1</v>
      </c>
      <c r="L774" t="s">
        <v>41</v>
      </c>
      <c r="M774" t="s">
        <v>43</v>
      </c>
      <c r="N774" t="s">
        <v>42</v>
      </c>
      <c r="O774" t="s">
        <v>42</v>
      </c>
      <c r="P774" t="s">
        <v>43</v>
      </c>
      <c r="Q774" t="s">
        <v>43</v>
      </c>
      <c r="R774" t="s">
        <v>43</v>
      </c>
      <c r="S774" t="s">
        <v>42</v>
      </c>
      <c r="T774" t="s">
        <v>43</v>
      </c>
      <c r="U774" t="s">
        <v>56</v>
      </c>
      <c r="V774" t="b">
        <v>0</v>
      </c>
      <c r="W774" t="s">
        <v>65</v>
      </c>
      <c r="X774" t="s">
        <v>41</v>
      </c>
      <c r="Y774" t="s">
        <v>41</v>
      </c>
      <c r="Z774" t="s">
        <v>42</v>
      </c>
      <c r="AA774" t="s">
        <v>41</v>
      </c>
      <c r="AB774" t="s">
        <v>41</v>
      </c>
      <c r="AC774" t="s">
        <v>42</v>
      </c>
      <c r="AD774" t="s">
        <v>46</v>
      </c>
      <c r="AE774" t="s">
        <v>47</v>
      </c>
      <c r="AF774" t="s">
        <v>47</v>
      </c>
      <c r="AG774" t="s">
        <v>47</v>
      </c>
      <c r="AI774">
        <v>0</v>
      </c>
      <c r="AJ774" t="s">
        <v>48</v>
      </c>
      <c r="AK774" t="s">
        <v>49</v>
      </c>
    </row>
    <row r="775" spans="1:37" x14ac:dyDescent="0.3">
      <c r="A775">
        <v>774</v>
      </c>
      <c r="B775">
        <v>778</v>
      </c>
      <c r="C775" t="s">
        <v>37</v>
      </c>
      <c r="G775" t="s">
        <v>61</v>
      </c>
      <c r="H775">
        <v>12302</v>
      </c>
      <c r="I775" t="s">
        <v>317</v>
      </c>
      <c r="J775" t="s">
        <v>40</v>
      </c>
      <c r="K775">
        <v>1</v>
      </c>
      <c r="L775" t="s">
        <v>41</v>
      </c>
      <c r="M775" t="s">
        <v>43</v>
      </c>
      <c r="N775" t="s">
        <v>43</v>
      </c>
      <c r="O775" t="s">
        <v>43</v>
      </c>
      <c r="P775" t="s">
        <v>41</v>
      </c>
      <c r="Q775" t="s">
        <v>43</v>
      </c>
      <c r="R775" t="s">
        <v>42</v>
      </c>
      <c r="S775" t="s">
        <v>42</v>
      </c>
      <c r="T775" t="s">
        <v>42</v>
      </c>
      <c r="U775" t="s">
        <v>52</v>
      </c>
      <c r="V775" t="b">
        <v>1</v>
      </c>
      <c r="W775" t="s">
        <v>45</v>
      </c>
      <c r="X775" t="s">
        <v>41</v>
      </c>
      <c r="Y775" t="s">
        <v>42</v>
      </c>
      <c r="Z775" t="s">
        <v>42</v>
      </c>
      <c r="AA775" t="s">
        <v>41</v>
      </c>
      <c r="AB775" t="s">
        <v>42</v>
      </c>
      <c r="AC775" t="s">
        <v>42</v>
      </c>
      <c r="AD775" t="s">
        <v>46</v>
      </c>
      <c r="AE775" t="s">
        <v>47</v>
      </c>
      <c r="AF775" t="s">
        <v>47</v>
      </c>
      <c r="AG775" t="s">
        <v>47</v>
      </c>
      <c r="AH775" t="s">
        <v>318</v>
      </c>
      <c r="AI775">
        <v>1</v>
      </c>
      <c r="AJ775" t="s">
        <v>63</v>
      </c>
      <c r="AK775" t="s">
        <v>66</v>
      </c>
    </row>
    <row r="776" spans="1:37" x14ac:dyDescent="0.3">
      <c r="A776">
        <v>775</v>
      </c>
      <c r="B776">
        <v>779</v>
      </c>
      <c r="C776" t="s">
        <v>37</v>
      </c>
      <c r="G776" t="s">
        <v>50</v>
      </c>
      <c r="H776">
        <v>12305</v>
      </c>
      <c r="I776" t="s">
        <v>39</v>
      </c>
      <c r="J776" t="s">
        <v>40</v>
      </c>
      <c r="K776">
        <v>1</v>
      </c>
      <c r="L776" t="s">
        <v>41</v>
      </c>
      <c r="M776" t="s">
        <v>43</v>
      </c>
      <c r="N776" t="s">
        <v>43</v>
      </c>
      <c r="O776" t="s">
        <v>42</v>
      </c>
      <c r="P776" t="s">
        <v>42</v>
      </c>
      <c r="Q776" t="s">
        <v>42</v>
      </c>
      <c r="R776" t="s">
        <v>42</v>
      </c>
      <c r="S776" t="s">
        <v>42</v>
      </c>
      <c r="T776" t="s">
        <v>42</v>
      </c>
      <c r="U776" t="s">
        <v>44</v>
      </c>
      <c r="V776" t="b">
        <v>0</v>
      </c>
      <c r="W776" t="s">
        <v>45</v>
      </c>
      <c r="X776" t="s">
        <v>41</v>
      </c>
      <c r="Y776" t="s">
        <v>43</v>
      </c>
      <c r="Z776" t="s">
        <v>43</v>
      </c>
      <c r="AA776" t="s">
        <v>41</v>
      </c>
      <c r="AB776" t="s">
        <v>43</v>
      </c>
      <c r="AC776" t="s">
        <v>43</v>
      </c>
      <c r="AD776" t="s">
        <v>53</v>
      </c>
      <c r="AE776" t="s">
        <v>47</v>
      </c>
      <c r="AF776" t="s">
        <v>47</v>
      </c>
      <c r="AG776" t="s">
        <v>54</v>
      </c>
      <c r="AI776">
        <v>0</v>
      </c>
      <c r="AJ776" t="s">
        <v>48</v>
      </c>
      <c r="AK776" t="s">
        <v>49</v>
      </c>
    </row>
    <row r="777" spans="1:37" x14ac:dyDescent="0.3">
      <c r="A777">
        <v>776</v>
      </c>
      <c r="B777">
        <v>780</v>
      </c>
      <c r="C777" t="s">
        <v>37</v>
      </c>
      <c r="G777" t="s">
        <v>50</v>
      </c>
      <c r="H777">
        <v>12304</v>
      </c>
      <c r="I777" t="s">
        <v>39</v>
      </c>
      <c r="J777" t="s">
        <v>40</v>
      </c>
      <c r="K777">
        <v>0</v>
      </c>
      <c r="L777" t="s">
        <v>43</v>
      </c>
      <c r="M777" t="s">
        <v>43</v>
      </c>
      <c r="N777" t="s">
        <v>42</v>
      </c>
      <c r="O777" t="s">
        <v>42</v>
      </c>
      <c r="P777" t="s">
        <v>43</v>
      </c>
      <c r="Q777" t="s">
        <v>42</v>
      </c>
      <c r="R777" t="s">
        <v>42</v>
      </c>
      <c r="S777" t="s">
        <v>41</v>
      </c>
      <c r="T777" t="s">
        <v>41</v>
      </c>
      <c r="U777" t="s">
        <v>56</v>
      </c>
      <c r="V777" t="b">
        <v>0</v>
      </c>
      <c r="W777" t="s">
        <v>65</v>
      </c>
      <c r="X777" t="s">
        <v>43</v>
      </c>
      <c r="Y777" t="s">
        <v>41</v>
      </c>
      <c r="Z777" t="s">
        <v>41</v>
      </c>
      <c r="AA777" t="s">
        <v>43</v>
      </c>
      <c r="AB777" t="s">
        <v>41</v>
      </c>
      <c r="AC777" t="s">
        <v>41</v>
      </c>
      <c r="AD777" t="s">
        <v>120</v>
      </c>
      <c r="AE777" t="s">
        <v>62</v>
      </c>
      <c r="AF777" t="s">
        <v>47</v>
      </c>
      <c r="AG777" t="s">
        <v>74</v>
      </c>
      <c r="AH777" t="s">
        <v>319</v>
      </c>
      <c r="AI777">
        <v>1</v>
      </c>
      <c r="AJ777" t="s">
        <v>76</v>
      </c>
      <c r="AK777" t="s">
        <v>49</v>
      </c>
    </row>
    <row r="778" spans="1:37" x14ac:dyDescent="0.3">
      <c r="A778">
        <v>777</v>
      </c>
      <c r="B778">
        <v>781</v>
      </c>
      <c r="C778" t="s">
        <v>37</v>
      </c>
      <c r="G778" t="s">
        <v>83</v>
      </c>
      <c r="H778">
        <v>12304</v>
      </c>
      <c r="I778" t="s">
        <v>39</v>
      </c>
      <c r="J778" t="s">
        <v>40</v>
      </c>
      <c r="K778">
        <v>0</v>
      </c>
      <c r="L778" t="s">
        <v>41</v>
      </c>
      <c r="M778" t="s">
        <v>43</v>
      </c>
      <c r="N778" t="s">
        <v>42</v>
      </c>
      <c r="O778" t="s">
        <v>42</v>
      </c>
      <c r="P778" t="s">
        <v>43</v>
      </c>
      <c r="Q778" t="s">
        <v>42</v>
      </c>
      <c r="R778" t="s">
        <v>43</v>
      </c>
      <c r="S778" t="s">
        <v>41</v>
      </c>
      <c r="T778" t="s">
        <v>43</v>
      </c>
      <c r="U778" t="s">
        <v>52</v>
      </c>
      <c r="V778" t="b">
        <v>0</v>
      </c>
      <c r="W778" t="s">
        <v>41</v>
      </c>
      <c r="X778" t="s">
        <v>41</v>
      </c>
      <c r="Y778" t="s">
        <v>43</v>
      </c>
      <c r="Z778" t="s">
        <v>43</v>
      </c>
      <c r="AA778" t="s">
        <v>41</v>
      </c>
      <c r="AB778" t="s">
        <v>43</v>
      </c>
      <c r="AC778" t="s">
        <v>42</v>
      </c>
      <c r="AD778" t="s">
        <v>53</v>
      </c>
      <c r="AE778" t="s">
        <v>54</v>
      </c>
      <c r="AF778" t="s">
        <v>54</v>
      </c>
      <c r="AG778" t="s">
        <v>54</v>
      </c>
      <c r="AH778" t="s">
        <v>320</v>
      </c>
      <c r="AI778">
        <v>1</v>
      </c>
      <c r="AJ778" t="s">
        <v>76</v>
      </c>
      <c r="AK778" t="s">
        <v>49</v>
      </c>
    </row>
    <row r="779" spans="1:37" x14ac:dyDescent="0.3">
      <c r="A779">
        <v>778</v>
      </c>
      <c r="B779">
        <v>782</v>
      </c>
      <c r="C779" t="s">
        <v>37</v>
      </c>
      <c r="G779" t="s">
        <v>85</v>
      </c>
      <c r="H779">
        <v>12301</v>
      </c>
      <c r="I779" t="s">
        <v>51</v>
      </c>
      <c r="J779" t="s">
        <v>40</v>
      </c>
      <c r="K779">
        <v>0</v>
      </c>
      <c r="L779" t="s">
        <v>41</v>
      </c>
      <c r="M779" t="s">
        <v>41</v>
      </c>
      <c r="N779" t="s">
        <v>41</v>
      </c>
      <c r="O779" t="s">
        <v>42</v>
      </c>
      <c r="P779" t="s">
        <v>42</v>
      </c>
      <c r="Q779" t="s">
        <v>42</v>
      </c>
      <c r="R779" t="s">
        <v>42</v>
      </c>
      <c r="S779" t="s">
        <v>42</v>
      </c>
      <c r="T779" t="s">
        <v>42</v>
      </c>
      <c r="U779" t="s">
        <v>56</v>
      </c>
      <c r="V779" t="b">
        <v>1</v>
      </c>
      <c r="W779" t="s">
        <v>45</v>
      </c>
      <c r="X779" t="s">
        <v>41</v>
      </c>
      <c r="Y779" t="s">
        <v>42</v>
      </c>
      <c r="Z779" t="s">
        <v>42</v>
      </c>
      <c r="AA779" t="s">
        <v>41</v>
      </c>
      <c r="AB779" t="s">
        <v>42</v>
      </c>
      <c r="AC779" t="s">
        <v>42</v>
      </c>
      <c r="AD779" t="s">
        <v>120</v>
      </c>
      <c r="AE779" t="s">
        <v>54</v>
      </c>
      <c r="AF779" t="s">
        <v>54</v>
      </c>
      <c r="AG779" t="s">
        <v>54</v>
      </c>
      <c r="AH779" t="s">
        <v>321</v>
      </c>
      <c r="AI779">
        <v>1</v>
      </c>
      <c r="AJ779" t="s">
        <v>48</v>
      </c>
      <c r="AK779" t="s">
        <v>57</v>
      </c>
    </row>
    <row r="780" spans="1:37" x14ac:dyDescent="0.3">
      <c r="A780">
        <v>779</v>
      </c>
      <c r="B780">
        <v>783</v>
      </c>
      <c r="C780" t="s">
        <v>37</v>
      </c>
      <c r="G780" t="s">
        <v>83</v>
      </c>
      <c r="H780">
        <v>12308</v>
      </c>
      <c r="I780" t="s">
        <v>322</v>
      </c>
      <c r="J780" t="s">
        <v>40</v>
      </c>
      <c r="K780">
        <v>0</v>
      </c>
      <c r="L780" t="s">
        <v>43</v>
      </c>
      <c r="M780" t="s">
        <v>43</v>
      </c>
      <c r="N780" t="s">
        <v>42</v>
      </c>
      <c r="O780" t="s">
        <v>42</v>
      </c>
      <c r="P780" t="s">
        <v>42</v>
      </c>
      <c r="Q780" t="s">
        <v>42</v>
      </c>
      <c r="R780" t="s">
        <v>41</v>
      </c>
      <c r="S780" t="s">
        <v>41</v>
      </c>
      <c r="T780" t="s">
        <v>43</v>
      </c>
      <c r="U780" t="s">
        <v>56</v>
      </c>
      <c r="V780" t="b">
        <v>0</v>
      </c>
      <c r="W780" t="s">
        <v>73</v>
      </c>
      <c r="X780" t="s">
        <v>41</v>
      </c>
      <c r="Y780" t="s">
        <v>42</v>
      </c>
      <c r="Z780" t="s">
        <v>42</v>
      </c>
      <c r="AA780" t="s">
        <v>41</v>
      </c>
      <c r="AB780" t="s">
        <v>42</v>
      </c>
      <c r="AC780" t="s">
        <v>42</v>
      </c>
      <c r="AD780" t="s">
        <v>53</v>
      </c>
      <c r="AE780" t="s">
        <v>62</v>
      </c>
      <c r="AF780" t="s">
        <v>62</v>
      </c>
      <c r="AG780" t="s">
        <v>62</v>
      </c>
      <c r="AH780" t="s">
        <v>323</v>
      </c>
      <c r="AI780">
        <v>1</v>
      </c>
      <c r="AJ780" t="s">
        <v>55</v>
      </c>
      <c r="AK780" t="s">
        <v>49</v>
      </c>
    </row>
    <row r="781" spans="1:37" x14ac:dyDescent="0.3">
      <c r="A781">
        <v>780</v>
      </c>
      <c r="B781">
        <v>784</v>
      </c>
      <c r="C781" t="s">
        <v>37</v>
      </c>
      <c r="G781" t="s">
        <v>85</v>
      </c>
      <c r="H781">
        <v>12308</v>
      </c>
      <c r="I781" t="s">
        <v>51</v>
      </c>
      <c r="J781" t="s">
        <v>40</v>
      </c>
      <c r="K781">
        <v>1</v>
      </c>
      <c r="L781" t="s">
        <v>43</v>
      </c>
      <c r="M781" t="s">
        <v>43</v>
      </c>
      <c r="N781" t="s">
        <v>42</v>
      </c>
      <c r="O781" t="s">
        <v>42</v>
      </c>
      <c r="P781" t="s">
        <v>42</v>
      </c>
      <c r="Q781" t="s">
        <v>42</v>
      </c>
      <c r="R781" t="s">
        <v>43</v>
      </c>
      <c r="S781" t="s">
        <v>43</v>
      </c>
      <c r="T781" t="s">
        <v>42</v>
      </c>
      <c r="U781" t="s">
        <v>56</v>
      </c>
      <c r="V781" t="b">
        <v>0</v>
      </c>
      <c r="W781" t="s">
        <v>45</v>
      </c>
      <c r="X781" t="s">
        <v>43</v>
      </c>
      <c r="Y781" t="s">
        <v>42</v>
      </c>
      <c r="Z781" t="s">
        <v>42</v>
      </c>
      <c r="AA781" t="s">
        <v>43</v>
      </c>
      <c r="AB781" t="s">
        <v>43</v>
      </c>
      <c r="AC781" t="s">
        <v>42</v>
      </c>
      <c r="AD781" t="s">
        <v>53</v>
      </c>
      <c r="AE781" t="s">
        <v>47</v>
      </c>
      <c r="AF781" t="s">
        <v>47</v>
      </c>
      <c r="AG781" t="s">
        <v>47</v>
      </c>
      <c r="AI781">
        <v>0</v>
      </c>
      <c r="AJ781" t="s">
        <v>55</v>
      </c>
      <c r="AK781" t="s">
        <v>49</v>
      </c>
    </row>
    <row r="782" spans="1:37" x14ac:dyDescent="0.3">
      <c r="A782">
        <v>781</v>
      </c>
      <c r="B782">
        <v>785</v>
      </c>
      <c r="C782" t="s">
        <v>37</v>
      </c>
      <c r="G782" t="s">
        <v>85</v>
      </c>
      <c r="H782">
        <v>12309</v>
      </c>
      <c r="I782" t="s">
        <v>51</v>
      </c>
      <c r="J782" t="s">
        <v>40</v>
      </c>
      <c r="K782">
        <v>1</v>
      </c>
      <c r="L782" t="s">
        <v>41</v>
      </c>
      <c r="M782" t="s">
        <v>43</v>
      </c>
      <c r="N782" t="s">
        <v>42</v>
      </c>
      <c r="O782" t="s">
        <v>42</v>
      </c>
      <c r="P782" t="s">
        <v>42</v>
      </c>
      <c r="Q782" t="s">
        <v>42</v>
      </c>
      <c r="R782" t="s">
        <v>43</v>
      </c>
      <c r="S782" t="s">
        <v>42</v>
      </c>
      <c r="T782" t="s">
        <v>43</v>
      </c>
      <c r="U782" t="s">
        <v>56</v>
      </c>
      <c r="V782" t="b">
        <v>1</v>
      </c>
      <c r="W782" t="s">
        <v>45</v>
      </c>
      <c r="X782" t="s">
        <v>41</v>
      </c>
      <c r="Y782" t="s">
        <v>42</v>
      </c>
      <c r="Z782" t="s">
        <v>42</v>
      </c>
      <c r="AA782" t="s">
        <v>41</v>
      </c>
      <c r="AB782" t="s">
        <v>43</v>
      </c>
      <c r="AC782" t="s">
        <v>43</v>
      </c>
      <c r="AD782" t="s">
        <v>46</v>
      </c>
      <c r="AE782" t="s">
        <v>47</v>
      </c>
      <c r="AF782" t="s">
        <v>47</v>
      </c>
      <c r="AG782" t="s">
        <v>47</v>
      </c>
      <c r="AI782">
        <v>0</v>
      </c>
      <c r="AJ782" t="s">
        <v>60</v>
      </c>
      <c r="AK782" t="s">
        <v>49</v>
      </c>
    </row>
    <row r="783" spans="1:37" x14ac:dyDescent="0.3">
      <c r="A783">
        <v>782</v>
      </c>
      <c r="B783">
        <v>786</v>
      </c>
      <c r="C783" t="s">
        <v>37</v>
      </c>
      <c r="G783" t="s">
        <v>61</v>
      </c>
      <c r="H783">
        <v>12306</v>
      </c>
      <c r="I783" t="s">
        <v>39</v>
      </c>
      <c r="J783" t="s">
        <v>40</v>
      </c>
      <c r="K783">
        <v>1</v>
      </c>
      <c r="L783" t="s">
        <v>41</v>
      </c>
      <c r="M783" t="s">
        <v>41</v>
      </c>
      <c r="N783" t="s">
        <v>42</v>
      </c>
      <c r="O783" t="s">
        <v>42</v>
      </c>
      <c r="P783" t="s">
        <v>42</v>
      </c>
      <c r="Q783" t="s">
        <v>42</v>
      </c>
      <c r="R783" t="s">
        <v>42</v>
      </c>
      <c r="S783" t="s">
        <v>43</v>
      </c>
      <c r="T783" t="s">
        <v>42</v>
      </c>
      <c r="U783" t="s">
        <v>52</v>
      </c>
      <c r="V783" t="b">
        <v>0</v>
      </c>
      <c r="W783" t="s">
        <v>45</v>
      </c>
      <c r="X783" t="s">
        <v>41</v>
      </c>
      <c r="Y783" t="s">
        <v>42</v>
      </c>
      <c r="Z783" t="s">
        <v>42</v>
      </c>
      <c r="AA783" t="s">
        <v>42</v>
      </c>
      <c r="AB783" t="s">
        <v>42</v>
      </c>
      <c r="AC783" t="s">
        <v>42</v>
      </c>
      <c r="AD783" t="s">
        <v>59</v>
      </c>
      <c r="AE783" t="s">
        <v>54</v>
      </c>
      <c r="AF783" t="s">
        <v>54</v>
      </c>
      <c r="AG783" t="s">
        <v>54</v>
      </c>
      <c r="AI783">
        <v>0</v>
      </c>
      <c r="AJ783" t="s">
        <v>82</v>
      </c>
      <c r="AK783" t="s">
        <v>57</v>
      </c>
    </row>
    <row r="784" spans="1:37" x14ac:dyDescent="0.3">
      <c r="A784">
        <v>783</v>
      </c>
      <c r="B784">
        <v>787</v>
      </c>
      <c r="C784" t="s">
        <v>37</v>
      </c>
      <c r="G784" t="s">
        <v>58</v>
      </c>
      <c r="H784">
        <v>12309</v>
      </c>
      <c r="I784" t="s">
        <v>324</v>
      </c>
      <c r="J784" t="s">
        <v>40</v>
      </c>
      <c r="K784">
        <v>1</v>
      </c>
      <c r="L784" t="s">
        <v>41</v>
      </c>
      <c r="M784" t="s">
        <v>41</v>
      </c>
      <c r="N784" t="s">
        <v>42</v>
      </c>
      <c r="O784" t="s">
        <v>42</v>
      </c>
      <c r="P784" t="s">
        <v>42</v>
      </c>
      <c r="Q784" t="s">
        <v>42</v>
      </c>
      <c r="R784" t="s">
        <v>43</v>
      </c>
      <c r="S784" t="s">
        <v>43</v>
      </c>
      <c r="T784" t="s">
        <v>43</v>
      </c>
      <c r="U784" t="s">
        <v>52</v>
      </c>
      <c r="V784" t="b">
        <v>1</v>
      </c>
      <c r="W784" t="s">
        <v>45</v>
      </c>
      <c r="X784" t="s">
        <v>41</v>
      </c>
      <c r="Y784" t="s">
        <v>41</v>
      </c>
      <c r="Z784" t="s">
        <v>43</v>
      </c>
      <c r="AA784" t="s">
        <v>41</v>
      </c>
      <c r="AB784" t="s">
        <v>41</v>
      </c>
      <c r="AC784" t="s">
        <v>41</v>
      </c>
      <c r="AD784" t="s">
        <v>46</v>
      </c>
      <c r="AE784" t="s">
        <v>47</v>
      </c>
      <c r="AF784" t="s">
        <v>47</v>
      </c>
      <c r="AG784" t="s">
        <v>47</v>
      </c>
      <c r="AI784">
        <v>0</v>
      </c>
      <c r="AJ784" t="s">
        <v>60</v>
      </c>
      <c r="AK784" t="s">
        <v>49</v>
      </c>
    </row>
    <row r="785" spans="1:37" x14ac:dyDescent="0.3">
      <c r="A785">
        <v>784</v>
      </c>
      <c r="B785">
        <v>788</v>
      </c>
      <c r="C785" t="s">
        <v>37</v>
      </c>
      <c r="G785" t="s">
        <v>83</v>
      </c>
      <c r="H785">
        <v>12345</v>
      </c>
      <c r="I785" t="s">
        <v>325</v>
      </c>
      <c r="J785" t="s">
        <v>40</v>
      </c>
      <c r="K785">
        <v>0</v>
      </c>
      <c r="L785" t="s">
        <v>43</v>
      </c>
      <c r="M785" t="s">
        <v>43</v>
      </c>
      <c r="N785" t="s">
        <v>43</v>
      </c>
      <c r="O785" t="s">
        <v>42</v>
      </c>
      <c r="P785" t="s">
        <v>43</v>
      </c>
      <c r="Q785" t="s">
        <v>43</v>
      </c>
      <c r="R785" t="s">
        <v>43</v>
      </c>
      <c r="S785" t="s">
        <v>43</v>
      </c>
      <c r="T785" t="s">
        <v>43</v>
      </c>
      <c r="U785" t="s">
        <v>56</v>
      </c>
      <c r="V785" t="b">
        <v>1</v>
      </c>
      <c r="W785" t="s">
        <v>73</v>
      </c>
      <c r="X785" t="s">
        <v>41</v>
      </c>
      <c r="Y785" t="s">
        <v>41</v>
      </c>
      <c r="Z785" t="s">
        <v>43</v>
      </c>
      <c r="AA785" t="s">
        <v>41</v>
      </c>
      <c r="AB785" t="s">
        <v>41</v>
      </c>
      <c r="AC785" t="s">
        <v>43</v>
      </c>
      <c r="AD785" t="s">
        <v>53</v>
      </c>
      <c r="AE785" t="s">
        <v>79</v>
      </c>
      <c r="AF785" t="s">
        <v>79</v>
      </c>
      <c r="AG785" t="s">
        <v>79</v>
      </c>
      <c r="AH785" t="s">
        <v>326</v>
      </c>
      <c r="AI785">
        <v>1</v>
      </c>
      <c r="AJ785" t="s">
        <v>48</v>
      </c>
      <c r="AK785" t="s">
        <v>49</v>
      </c>
    </row>
    <row r="786" spans="1:37" x14ac:dyDescent="0.3">
      <c r="A786">
        <v>785</v>
      </c>
      <c r="B786">
        <v>789</v>
      </c>
      <c r="C786" t="s">
        <v>37</v>
      </c>
      <c r="G786" t="s">
        <v>58</v>
      </c>
      <c r="H786">
        <v>12305</v>
      </c>
      <c r="I786" t="s">
        <v>51</v>
      </c>
      <c r="J786" t="s">
        <v>40</v>
      </c>
      <c r="K786">
        <v>1</v>
      </c>
      <c r="L786" t="s">
        <v>41</v>
      </c>
      <c r="M786" t="s">
        <v>42</v>
      </c>
      <c r="N786" t="s">
        <v>42</v>
      </c>
      <c r="O786" t="s">
        <v>43</v>
      </c>
      <c r="P786" t="s">
        <v>43</v>
      </c>
      <c r="Q786" t="s">
        <v>43</v>
      </c>
      <c r="R786" t="s">
        <v>43</v>
      </c>
      <c r="S786" t="s">
        <v>42</v>
      </c>
      <c r="T786" t="s">
        <v>42</v>
      </c>
      <c r="U786" t="s">
        <v>52</v>
      </c>
      <c r="V786" t="b">
        <v>1</v>
      </c>
      <c r="W786" t="s">
        <v>45</v>
      </c>
      <c r="X786" t="s">
        <v>41</v>
      </c>
      <c r="Y786" t="s">
        <v>43</v>
      </c>
      <c r="Z786" t="s">
        <v>43</v>
      </c>
      <c r="AA786" t="s">
        <v>41</v>
      </c>
      <c r="AB786" t="s">
        <v>43</v>
      </c>
      <c r="AC786" t="s">
        <v>43</v>
      </c>
      <c r="AD786" t="s">
        <v>59</v>
      </c>
      <c r="AE786" t="s">
        <v>54</v>
      </c>
      <c r="AF786" t="s">
        <v>54</v>
      </c>
      <c r="AG786" t="s">
        <v>47</v>
      </c>
      <c r="AI786">
        <v>0</v>
      </c>
      <c r="AJ786" t="s">
        <v>48</v>
      </c>
      <c r="AK786" t="s">
        <v>49</v>
      </c>
    </row>
    <row r="787" spans="1:37" x14ac:dyDescent="0.3">
      <c r="A787">
        <v>786</v>
      </c>
      <c r="B787">
        <v>790</v>
      </c>
      <c r="C787" t="s">
        <v>37</v>
      </c>
      <c r="G787" t="s">
        <v>50</v>
      </c>
      <c r="H787">
        <v>12304</v>
      </c>
      <c r="I787" t="s">
        <v>39</v>
      </c>
      <c r="J787" t="s">
        <v>40</v>
      </c>
      <c r="K787">
        <v>1</v>
      </c>
      <c r="L787" t="s">
        <v>41</v>
      </c>
      <c r="M787" t="s">
        <v>42</v>
      </c>
      <c r="N787" t="s">
        <v>42</v>
      </c>
      <c r="O787" t="s">
        <v>42</v>
      </c>
      <c r="P787" t="s">
        <v>43</v>
      </c>
      <c r="Q787" t="s">
        <v>42</v>
      </c>
      <c r="R787" t="s">
        <v>42</v>
      </c>
      <c r="S787" t="s">
        <v>43</v>
      </c>
      <c r="T787" t="s">
        <v>42</v>
      </c>
      <c r="U787" t="s">
        <v>56</v>
      </c>
      <c r="V787" t="b">
        <v>1</v>
      </c>
      <c r="W787" t="s">
        <v>45</v>
      </c>
      <c r="X787" t="s">
        <v>41</v>
      </c>
      <c r="Y787" t="s">
        <v>43</v>
      </c>
      <c r="Z787" t="s">
        <v>43</v>
      </c>
      <c r="AA787" t="s">
        <v>41</v>
      </c>
      <c r="AB787" t="s">
        <v>41</v>
      </c>
      <c r="AC787" t="s">
        <v>43</v>
      </c>
      <c r="AD787" t="s">
        <v>59</v>
      </c>
      <c r="AE787" t="s">
        <v>62</v>
      </c>
      <c r="AF787" t="s">
        <v>62</v>
      </c>
      <c r="AG787" t="s">
        <v>62</v>
      </c>
      <c r="AI787">
        <v>0</v>
      </c>
      <c r="AJ787" t="s">
        <v>76</v>
      </c>
      <c r="AK787" t="s">
        <v>49</v>
      </c>
    </row>
    <row r="788" spans="1:37" x14ac:dyDescent="0.3">
      <c r="A788">
        <v>787</v>
      </c>
      <c r="B788">
        <v>791</v>
      </c>
      <c r="C788" t="s">
        <v>37</v>
      </c>
      <c r="G788" t="s">
        <v>61</v>
      </c>
      <c r="H788">
        <v>12309</v>
      </c>
      <c r="I788" t="s">
        <v>51</v>
      </c>
      <c r="J788" t="s">
        <v>40</v>
      </c>
      <c r="K788">
        <v>1</v>
      </c>
      <c r="L788" t="s">
        <v>41</v>
      </c>
      <c r="M788" t="s">
        <v>42</v>
      </c>
      <c r="N788" t="s">
        <v>42</v>
      </c>
      <c r="O788" t="s">
        <v>43</v>
      </c>
      <c r="P788" t="s">
        <v>43</v>
      </c>
      <c r="Q788" t="s">
        <v>43</v>
      </c>
      <c r="R788" t="s">
        <v>42</v>
      </c>
      <c r="S788" t="s">
        <v>42</v>
      </c>
      <c r="T788" t="s">
        <v>43</v>
      </c>
      <c r="U788" t="s">
        <v>72</v>
      </c>
      <c r="V788" t="b">
        <v>1</v>
      </c>
      <c r="W788" t="s">
        <v>65</v>
      </c>
      <c r="X788" t="s">
        <v>41</v>
      </c>
      <c r="Y788" t="s">
        <v>42</v>
      </c>
      <c r="Z788" t="s">
        <v>42</v>
      </c>
      <c r="AA788" t="s">
        <v>43</v>
      </c>
      <c r="AB788" t="s">
        <v>43</v>
      </c>
      <c r="AC788" t="s">
        <v>41</v>
      </c>
      <c r="AD788" t="s">
        <v>46</v>
      </c>
      <c r="AE788" t="s">
        <v>79</v>
      </c>
      <c r="AF788" t="s">
        <v>62</v>
      </c>
      <c r="AG788" t="s">
        <v>79</v>
      </c>
      <c r="AH788" t="s">
        <v>327</v>
      </c>
      <c r="AI788">
        <v>1</v>
      </c>
      <c r="AJ788" t="s">
        <v>60</v>
      </c>
      <c r="AK788" t="s">
        <v>57</v>
      </c>
    </row>
    <row r="789" spans="1:37" x14ac:dyDescent="0.3">
      <c r="A789">
        <v>788</v>
      </c>
      <c r="B789">
        <v>792</v>
      </c>
      <c r="C789" t="s">
        <v>37</v>
      </c>
      <c r="G789" t="s">
        <v>83</v>
      </c>
      <c r="H789">
        <v>12305</v>
      </c>
      <c r="I789" t="s">
        <v>51</v>
      </c>
      <c r="J789" t="s">
        <v>64</v>
      </c>
      <c r="K789">
        <v>1</v>
      </c>
      <c r="L789" t="s">
        <v>41</v>
      </c>
      <c r="M789" t="s">
        <v>43</v>
      </c>
      <c r="N789" t="s">
        <v>42</v>
      </c>
      <c r="O789" t="s">
        <v>43</v>
      </c>
      <c r="P789" t="s">
        <v>41</v>
      </c>
      <c r="Q789" t="s">
        <v>43</v>
      </c>
      <c r="R789" t="s">
        <v>43</v>
      </c>
      <c r="S789" t="s">
        <v>42</v>
      </c>
      <c r="T789" t="s">
        <v>43</v>
      </c>
      <c r="U789" t="s">
        <v>56</v>
      </c>
      <c r="V789" t="b">
        <v>1</v>
      </c>
      <c r="W789" t="s">
        <v>45</v>
      </c>
      <c r="X789" t="s">
        <v>41</v>
      </c>
      <c r="Y789" t="s">
        <v>43</v>
      </c>
      <c r="Z789" t="s">
        <v>42</v>
      </c>
      <c r="AA789" t="s">
        <v>41</v>
      </c>
      <c r="AB789" t="s">
        <v>43</v>
      </c>
      <c r="AC789" t="s">
        <v>43</v>
      </c>
      <c r="AD789" t="s">
        <v>59</v>
      </c>
      <c r="AE789" t="s">
        <v>54</v>
      </c>
      <c r="AF789" t="s">
        <v>54</v>
      </c>
      <c r="AG789" t="s">
        <v>54</v>
      </c>
      <c r="AI789">
        <v>0</v>
      </c>
      <c r="AJ789" t="s">
        <v>48</v>
      </c>
      <c r="AK789" t="s">
        <v>49</v>
      </c>
    </row>
    <row r="790" spans="1:37" x14ac:dyDescent="0.3">
      <c r="A790">
        <v>789</v>
      </c>
      <c r="B790">
        <v>793</v>
      </c>
      <c r="C790" t="s">
        <v>37</v>
      </c>
      <c r="G790" t="s">
        <v>58</v>
      </c>
      <c r="H790">
        <v>12309</v>
      </c>
      <c r="I790" t="s">
        <v>51</v>
      </c>
      <c r="J790" t="s">
        <v>71</v>
      </c>
      <c r="K790">
        <v>1</v>
      </c>
      <c r="L790" t="s">
        <v>41</v>
      </c>
      <c r="M790" t="s">
        <v>41</v>
      </c>
      <c r="N790" t="s">
        <v>43</v>
      </c>
      <c r="O790" t="s">
        <v>43</v>
      </c>
      <c r="P790" t="s">
        <v>43</v>
      </c>
      <c r="Q790" t="s">
        <v>43</v>
      </c>
      <c r="R790" t="s">
        <v>43</v>
      </c>
      <c r="S790" t="s">
        <v>43</v>
      </c>
      <c r="T790" t="s">
        <v>43</v>
      </c>
      <c r="U790" t="s">
        <v>56</v>
      </c>
      <c r="V790" t="b">
        <v>1</v>
      </c>
      <c r="W790" t="s">
        <v>45</v>
      </c>
      <c r="X790" t="s">
        <v>41</v>
      </c>
      <c r="Y790" t="s">
        <v>43</v>
      </c>
      <c r="Z790" t="s">
        <v>42</v>
      </c>
      <c r="AA790" t="s">
        <v>41</v>
      </c>
      <c r="AB790" t="s">
        <v>41</v>
      </c>
      <c r="AC790" t="s">
        <v>43</v>
      </c>
      <c r="AD790" t="s">
        <v>46</v>
      </c>
      <c r="AE790" t="s">
        <v>62</v>
      </c>
      <c r="AF790" t="s">
        <v>62</v>
      </c>
      <c r="AG790" t="s">
        <v>47</v>
      </c>
      <c r="AI790">
        <v>0</v>
      </c>
      <c r="AJ790" t="s">
        <v>60</v>
      </c>
      <c r="AK790" t="s">
        <v>49</v>
      </c>
    </row>
    <row r="791" spans="1:37" x14ac:dyDescent="0.3">
      <c r="A791">
        <v>790</v>
      </c>
      <c r="B791">
        <v>794</v>
      </c>
      <c r="C791" t="s">
        <v>37</v>
      </c>
      <c r="G791" t="s">
        <v>83</v>
      </c>
      <c r="H791">
        <v>12308</v>
      </c>
      <c r="I791" t="s">
        <v>51</v>
      </c>
      <c r="J791" t="s">
        <v>40</v>
      </c>
      <c r="K791">
        <v>1</v>
      </c>
      <c r="L791" t="s">
        <v>43</v>
      </c>
      <c r="M791" t="s">
        <v>41</v>
      </c>
      <c r="N791" t="s">
        <v>42</v>
      </c>
      <c r="O791" t="s">
        <v>42</v>
      </c>
      <c r="P791" t="s">
        <v>42</v>
      </c>
      <c r="Q791" t="s">
        <v>42</v>
      </c>
      <c r="R791" t="s">
        <v>42</v>
      </c>
      <c r="S791" t="s">
        <v>43</v>
      </c>
      <c r="T791" t="s">
        <v>42</v>
      </c>
      <c r="U791" t="s">
        <v>52</v>
      </c>
      <c r="V791" t="b">
        <v>0</v>
      </c>
      <c r="W791" t="s">
        <v>45</v>
      </c>
      <c r="X791" t="s">
        <v>41</v>
      </c>
      <c r="Y791" t="s">
        <v>42</v>
      </c>
      <c r="Z791" t="s">
        <v>42</v>
      </c>
      <c r="AA791" t="s">
        <v>41</v>
      </c>
      <c r="AB791" t="s">
        <v>41</v>
      </c>
      <c r="AC791" t="s">
        <v>41</v>
      </c>
      <c r="AD791" t="s">
        <v>53</v>
      </c>
      <c r="AE791" t="s">
        <v>47</v>
      </c>
      <c r="AF791" t="s">
        <v>47</v>
      </c>
      <c r="AG791" t="s">
        <v>47</v>
      </c>
      <c r="AI791">
        <v>0</v>
      </c>
      <c r="AJ791" t="s">
        <v>55</v>
      </c>
      <c r="AK791" t="s">
        <v>49</v>
      </c>
    </row>
    <row r="792" spans="1:37" x14ac:dyDescent="0.3">
      <c r="A792">
        <v>791</v>
      </c>
      <c r="B792">
        <v>795</v>
      </c>
      <c r="C792" t="s">
        <v>37</v>
      </c>
      <c r="G792" t="s">
        <v>58</v>
      </c>
      <c r="H792">
        <v>12309</v>
      </c>
      <c r="I792" t="s">
        <v>51</v>
      </c>
      <c r="J792" t="s">
        <v>40</v>
      </c>
      <c r="K792">
        <v>1</v>
      </c>
      <c r="L792" t="s">
        <v>43</v>
      </c>
      <c r="M792" t="s">
        <v>41</v>
      </c>
      <c r="N792" t="s">
        <v>42</v>
      </c>
      <c r="O792" t="s">
        <v>43</v>
      </c>
      <c r="P792" t="s">
        <v>42</v>
      </c>
      <c r="Q792" t="s">
        <v>42</v>
      </c>
      <c r="R792" t="s">
        <v>43</v>
      </c>
      <c r="S792" t="s">
        <v>43</v>
      </c>
      <c r="T792" t="s">
        <v>43</v>
      </c>
      <c r="U792" t="s">
        <v>56</v>
      </c>
      <c r="V792" t="b">
        <v>1</v>
      </c>
      <c r="W792" t="s">
        <v>45</v>
      </c>
      <c r="X792" t="s">
        <v>41</v>
      </c>
      <c r="Y792" t="s">
        <v>41</v>
      </c>
      <c r="Z792" t="s">
        <v>43</v>
      </c>
      <c r="AA792" t="s">
        <v>41</v>
      </c>
      <c r="AB792" t="s">
        <v>43</v>
      </c>
      <c r="AC792" t="s">
        <v>42</v>
      </c>
      <c r="AD792" t="s">
        <v>46</v>
      </c>
      <c r="AE792" t="s">
        <v>47</v>
      </c>
      <c r="AF792" t="s">
        <v>47</v>
      </c>
      <c r="AG792" t="s">
        <v>54</v>
      </c>
      <c r="AH792" t="s">
        <v>328</v>
      </c>
      <c r="AI792">
        <v>1</v>
      </c>
      <c r="AJ792" t="s">
        <v>60</v>
      </c>
      <c r="AK792" t="s">
        <v>49</v>
      </c>
    </row>
    <row r="793" spans="1:37" x14ac:dyDescent="0.3">
      <c r="A793">
        <v>792</v>
      </c>
      <c r="B793">
        <v>796</v>
      </c>
      <c r="C793" t="s">
        <v>37</v>
      </c>
      <c r="G793" t="s">
        <v>50</v>
      </c>
      <c r="H793">
        <v>12309</v>
      </c>
      <c r="I793" t="s">
        <v>51</v>
      </c>
      <c r="J793" t="s">
        <v>64</v>
      </c>
      <c r="K793">
        <v>1</v>
      </c>
      <c r="L793" t="s">
        <v>41</v>
      </c>
      <c r="M793" t="s">
        <v>42</v>
      </c>
      <c r="N793" t="s">
        <v>42</v>
      </c>
      <c r="O793" t="s">
        <v>41</v>
      </c>
      <c r="P793" t="s">
        <v>41</v>
      </c>
      <c r="Q793" t="s">
        <v>43</v>
      </c>
      <c r="R793" t="s">
        <v>43</v>
      </c>
      <c r="S793" t="s">
        <v>42</v>
      </c>
      <c r="T793" t="s">
        <v>42</v>
      </c>
      <c r="U793" t="s">
        <v>56</v>
      </c>
      <c r="V793" t="b">
        <v>1</v>
      </c>
      <c r="W793" t="s">
        <v>45</v>
      </c>
      <c r="X793" t="s">
        <v>41</v>
      </c>
      <c r="Y793" t="s">
        <v>43</v>
      </c>
      <c r="Z793" t="s">
        <v>43</v>
      </c>
      <c r="AA793" t="s">
        <v>41</v>
      </c>
      <c r="AB793" t="s">
        <v>43</v>
      </c>
      <c r="AC793" t="s">
        <v>43</v>
      </c>
      <c r="AD793" t="s">
        <v>59</v>
      </c>
      <c r="AE793" t="s">
        <v>47</v>
      </c>
      <c r="AF793" t="s">
        <v>54</v>
      </c>
      <c r="AG793" t="s">
        <v>47</v>
      </c>
      <c r="AI793">
        <v>0</v>
      </c>
      <c r="AJ793" t="s">
        <v>60</v>
      </c>
      <c r="AK793" t="s">
        <v>49</v>
      </c>
    </row>
    <row r="794" spans="1:37" x14ac:dyDescent="0.3">
      <c r="A794">
        <v>793</v>
      </c>
      <c r="B794">
        <v>797</v>
      </c>
      <c r="C794" t="s">
        <v>37</v>
      </c>
      <c r="G794" t="s">
        <v>58</v>
      </c>
      <c r="H794">
        <v>12309</v>
      </c>
      <c r="I794" t="s">
        <v>51</v>
      </c>
      <c r="J794" t="s">
        <v>64</v>
      </c>
      <c r="K794">
        <v>0</v>
      </c>
      <c r="L794" t="s">
        <v>41</v>
      </c>
      <c r="M794" t="s">
        <v>43</v>
      </c>
      <c r="N794" t="s">
        <v>42</v>
      </c>
      <c r="O794" t="s">
        <v>43</v>
      </c>
      <c r="P794" t="s">
        <v>43</v>
      </c>
      <c r="Q794" t="s">
        <v>42</v>
      </c>
      <c r="R794" t="s">
        <v>43</v>
      </c>
      <c r="S794" t="s">
        <v>42</v>
      </c>
      <c r="T794" t="s">
        <v>42</v>
      </c>
      <c r="U794" t="s">
        <v>72</v>
      </c>
      <c r="V794" t="b">
        <v>1</v>
      </c>
      <c r="W794" t="s">
        <v>45</v>
      </c>
      <c r="X794" t="s">
        <v>41</v>
      </c>
      <c r="Y794" t="s">
        <v>43</v>
      </c>
      <c r="Z794" t="s">
        <v>42</v>
      </c>
      <c r="AA794" t="s">
        <v>41</v>
      </c>
      <c r="AB794" t="s">
        <v>43</v>
      </c>
      <c r="AC794" t="s">
        <v>42</v>
      </c>
      <c r="AD794" t="s">
        <v>59</v>
      </c>
      <c r="AE794" t="s">
        <v>54</v>
      </c>
      <c r="AF794" t="s">
        <v>54</v>
      </c>
      <c r="AG794" t="s">
        <v>47</v>
      </c>
      <c r="AH794" t="s">
        <v>329</v>
      </c>
      <c r="AI794">
        <v>1</v>
      </c>
      <c r="AJ794" t="s">
        <v>60</v>
      </c>
      <c r="AK794" t="s">
        <v>49</v>
      </c>
    </row>
    <row r="795" spans="1:37" x14ac:dyDescent="0.3">
      <c r="A795">
        <v>794</v>
      </c>
      <c r="B795">
        <v>798</v>
      </c>
      <c r="C795" t="s">
        <v>37</v>
      </c>
      <c r="G795" t="s">
        <v>50</v>
      </c>
      <c r="H795">
        <v>12309</v>
      </c>
      <c r="I795" t="s">
        <v>51</v>
      </c>
      <c r="J795" t="s">
        <v>64</v>
      </c>
      <c r="K795">
        <v>1</v>
      </c>
      <c r="L795" t="s">
        <v>41</v>
      </c>
      <c r="M795" t="s">
        <v>41</v>
      </c>
      <c r="N795" t="s">
        <v>42</v>
      </c>
      <c r="O795" t="s">
        <v>42</v>
      </c>
      <c r="P795" t="s">
        <v>42</v>
      </c>
      <c r="Q795" t="s">
        <v>42</v>
      </c>
      <c r="R795" t="s">
        <v>43</v>
      </c>
      <c r="S795" t="s">
        <v>43</v>
      </c>
      <c r="T795" t="s">
        <v>42</v>
      </c>
      <c r="U795" t="s">
        <v>56</v>
      </c>
      <c r="V795" t="b">
        <v>0</v>
      </c>
      <c r="W795" t="s">
        <v>43</v>
      </c>
      <c r="X795" t="s">
        <v>41</v>
      </c>
      <c r="Y795" t="s">
        <v>43</v>
      </c>
      <c r="Z795" t="s">
        <v>43</v>
      </c>
      <c r="AA795" t="s">
        <v>41</v>
      </c>
      <c r="AB795" t="s">
        <v>43</v>
      </c>
      <c r="AC795" t="s">
        <v>43</v>
      </c>
      <c r="AD795" t="s">
        <v>46</v>
      </c>
      <c r="AE795" t="s">
        <v>62</v>
      </c>
      <c r="AF795" t="s">
        <v>62</v>
      </c>
      <c r="AG795" t="s">
        <v>62</v>
      </c>
      <c r="AI795">
        <v>0</v>
      </c>
      <c r="AJ795" t="s">
        <v>60</v>
      </c>
      <c r="AK795" t="s">
        <v>49</v>
      </c>
    </row>
    <row r="796" spans="1:37" x14ac:dyDescent="0.3">
      <c r="A796">
        <v>795</v>
      </c>
      <c r="B796">
        <v>799</v>
      </c>
      <c r="C796" t="s">
        <v>37</v>
      </c>
      <c r="G796" t="s">
        <v>50</v>
      </c>
      <c r="H796">
        <v>12309</v>
      </c>
      <c r="I796" t="s">
        <v>51</v>
      </c>
      <c r="J796" t="s">
        <v>40</v>
      </c>
      <c r="K796">
        <v>1</v>
      </c>
      <c r="L796" t="s">
        <v>41</v>
      </c>
      <c r="M796" t="s">
        <v>41</v>
      </c>
      <c r="N796" t="s">
        <v>42</v>
      </c>
      <c r="O796" t="s">
        <v>42</v>
      </c>
      <c r="P796" t="s">
        <v>42</v>
      </c>
      <c r="Q796" t="s">
        <v>42</v>
      </c>
      <c r="R796" t="s">
        <v>41</v>
      </c>
      <c r="S796" t="s">
        <v>41</v>
      </c>
      <c r="T796" t="s">
        <v>41</v>
      </c>
      <c r="U796" t="s">
        <v>52</v>
      </c>
      <c r="V796" t="b">
        <v>1</v>
      </c>
      <c r="W796" t="s">
        <v>45</v>
      </c>
      <c r="X796" t="s">
        <v>41</v>
      </c>
      <c r="Y796" t="s">
        <v>42</v>
      </c>
      <c r="Z796" t="s">
        <v>42</v>
      </c>
      <c r="AA796" t="s">
        <v>41</v>
      </c>
      <c r="AB796" t="s">
        <v>43</v>
      </c>
      <c r="AC796" t="s">
        <v>43</v>
      </c>
      <c r="AD796" t="s">
        <v>59</v>
      </c>
      <c r="AE796" t="s">
        <v>54</v>
      </c>
      <c r="AF796" t="s">
        <v>54</v>
      </c>
      <c r="AG796" t="s">
        <v>54</v>
      </c>
      <c r="AI796">
        <v>0</v>
      </c>
      <c r="AJ796" t="s">
        <v>60</v>
      </c>
      <c r="AK796" t="s">
        <v>49</v>
      </c>
    </row>
    <row r="797" spans="1:37" x14ac:dyDescent="0.3">
      <c r="A797">
        <v>796</v>
      </c>
      <c r="B797">
        <v>800</v>
      </c>
      <c r="C797" t="s">
        <v>37</v>
      </c>
      <c r="G797" t="s">
        <v>61</v>
      </c>
      <c r="H797">
        <v>12309</v>
      </c>
      <c r="I797" t="s">
        <v>51</v>
      </c>
      <c r="J797" t="s">
        <v>40</v>
      </c>
      <c r="K797">
        <v>1</v>
      </c>
      <c r="L797" t="s">
        <v>41</v>
      </c>
      <c r="M797" t="s">
        <v>41</v>
      </c>
      <c r="N797" t="s">
        <v>41</v>
      </c>
      <c r="O797" t="s">
        <v>41</v>
      </c>
      <c r="P797" t="s">
        <v>43</v>
      </c>
      <c r="Q797" t="s">
        <v>43</v>
      </c>
      <c r="R797" t="s">
        <v>43</v>
      </c>
      <c r="S797" t="s">
        <v>43</v>
      </c>
      <c r="T797" t="s">
        <v>43</v>
      </c>
      <c r="U797" t="s">
        <v>72</v>
      </c>
      <c r="V797" t="b">
        <v>0</v>
      </c>
      <c r="W797" t="s">
        <v>65</v>
      </c>
      <c r="X797" t="s">
        <v>41</v>
      </c>
      <c r="Y797" t="s">
        <v>43</v>
      </c>
      <c r="Z797" t="s">
        <v>43</v>
      </c>
      <c r="AA797" t="s">
        <v>41</v>
      </c>
      <c r="AB797" t="s">
        <v>43</v>
      </c>
      <c r="AC797" t="s">
        <v>43</v>
      </c>
      <c r="AD797" t="s">
        <v>46</v>
      </c>
      <c r="AE797" t="s">
        <v>47</v>
      </c>
      <c r="AF797" t="s">
        <v>47</v>
      </c>
      <c r="AG797" t="s">
        <v>62</v>
      </c>
      <c r="AH797" t="s">
        <v>330</v>
      </c>
      <c r="AI797">
        <v>1</v>
      </c>
      <c r="AJ797" t="s">
        <v>60</v>
      </c>
      <c r="AK797" t="s">
        <v>49</v>
      </c>
    </row>
    <row r="798" spans="1:37" x14ac:dyDescent="0.3">
      <c r="A798">
        <v>797</v>
      </c>
      <c r="B798">
        <v>801</v>
      </c>
      <c r="C798" t="s">
        <v>37</v>
      </c>
      <c r="G798" t="s">
        <v>83</v>
      </c>
      <c r="H798">
        <v>12309</v>
      </c>
      <c r="I798" t="s">
        <v>51</v>
      </c>
      <c r="J798" t="s">
        <v>71</v>
      </c>
      <c r="K798">
        <v>1</v>
      </c>
      <c r="L798" t="s">
        <v>41</v>
      </c>
      <c r="M798" t="s">
        <v>41</v>
      </c>
      <c r="N798" t="s">
        <v>42</v>
      </c>
      <c r="O798" t="s">
        <v>43</v>
      </c>
      <c r="P798" t="s">
        <v>42</v>
      </c>
      <c r="Q798" t="s">
        <v>43</v>
      </c>
      <c r="R798" t="s">
        <v>41</v>
      </c>
      <c r="S798" t="s">
        <v>43</v>
      </c>
      <c r="T798" t="s">
        <v>43</v>
      </c>
      <c r="U798" t="s">
        <v>52</v>
      </c>
      <c r="V798" t="b">
        <v>0</v>
      </c>
      <c r="W798" t="s">
        <v>65</v>
      </c>
      <c r="X798" t="s">
        <v>41</v>
      </c>
      <c r="Y798" t="s">
        <v>42</v>
      </c>
      <c r="Z798" t="s">
        <v>43</v>
      </c>
      <c r="AA798" t="s">
        <v>41</v>
      </c>
      <c r="AB798" t="s">
        <v>43</v>
      </c>
      <c r="AC798" t="s">
        <v>42</v>
      </c>
      <c r="AD798" t="s">
        <v>59</v>
      </c>
      <c r="AE798" t="s">
        <v>54</v>
      </c>
      <c r="AF798" t="s">
        <v>54</v>
      </c>
      <c r="AG798" t="s">
        <v>54</v>
      </c>
      <c r="AH798" t="s">
        <v>331</v>
      </c>
      <c r="AI798">
        <v>1</v>
      </c>
      <c r="AJ798" t="s">
        <v>60</v>
      </c>
      <c r="AK798" t="s">
        <v>49</v>
      </c>
    </row>
    <row r="799" spans="1:37" x14ac:dyDescent="0.3">
      <c r="A799">
        <v>798</v>
      </c>
      <c r="B799">
        <v>802</v>
      </c>
      <c r="C799" t="s">
        <v>37</v>
      </c>
      <c r="G799" t="s">
        <v>58</v>
      </c>
      <c r="H799">
        <v>12308</v>
      </c>
      <c r="I799" t="s">
        <v>51</v>
      </c>
      <c r="J799" t="s">
        <v>64</v>
      </c>
      <c r="K799">
        <v>1</v>
      </c>
      <c r="L799" t="s">
        <v>43</v>
      </c>
      <c r="M799" t="s">
        <v>42</v>
      </c>
      <c r="N799" t="s">
        <v>42</v>
      </c>
      <c r="O799" t="s">
        <v>41</v>
      </c>
      <c r="P799" t="s">
        <v>43</v>
      </c>
      <c r="Q799" t="s">
        <v>43</v>
      </c>
      <c r="R799" t="s">
        <v>42</v>
      </c>
      <c r="S799" t="s">
        <v>42</v>
      </c>
      <c r="T799" t="s">
        <v>43</v>
      </c>
      <c r="U799" t="s">
        <v>56</v>
      </c>
      <c r="V799" t="b">
        <v>1</v>
      </c>
      <c r="W799" t="s">
        <v>45</v>
      </c>
      <c r="X799" t="s">
        <v>41</v>
      </c>
      <c r="Y799" t="s">
        <v>43</v>
      </c>
      <c r="Z799" t="s">
        <v>42</v>
      </c>
      <c r="AA799" t="s">
        <v>41</v>
      </c>
      <c r="AB799" t="s">
        <v>43</v>
      </c>
      <c r="AC799" t="s">
        <v>42</v>
      </c>
      <c r="AD799" t="s">
        <v>46</v>
      </c>
      <c r="AE799" t="s">
        <v>47</v>
      </c>
      <c r="AF799" t="s">
        <v>47</v>
      </c>
      <c r="AG799" t="s">
        <v>54</v>
      </c>
      <c r="AI799">
        <v>0</v>
      </c>
      <c r="AJ799" t="s">
        <v>55</v>
      </c>
      <c r="AK799" t="s">
        <v>49</v>
      </c>
    </row>
    <row r="800" spans="1:37" x14ac:dyDescent="0.3">
      <c r="A800">
        <v>799</v>
      </c>
      <c r="B800">
        <v>803</v>
      </c>
      <c r="C800" t="s">
        <v>37</v>
      </c>
      <c r="G800" t="s">
        <v>58</v>
      </c>
      <c r="H800">
        <v>12305</v>
      </c>
      <c r="I800" t="s">
        <v>121</v>
      </c>
      <c r="J800" t="s">
        <v>40</v>
      </c>
      <c r="K800">
        <v>1</v>
      </c>
      <c r="L800" t="s">
        <v>43</v>
      </c>
      <c r="M800" t="s">
        <v>43</v>
      </c>
      <c r="N800" t="s">
        <v>42</v>
      </c>
      <c r="O800" t="s">
        <v>43</v>
      </c>
      <c r="P800" t="s">
        <v>42</v>
      </c>
      <c r="Q800" t="s">
        <v>42</v>
      </c>
      <c r="R800" t="s">
        <v>43</v>
      </c>
      <c r="S800" t="s">
        <v>43</v>
      </c>
      <c r="T800" t="s">
        <v>43</v>
      </c>
      <c r="U800" t="s">
        <v>56</v>
      </c>
      <c r="V800" t="b">
        <v>0</v>
      </c>
      <c r="W800" t="s">
        <v>43</v>
      </c>
      <c r="X800" t="s">
        <v>43</v>
      </c>
      <c r="Y800" t="s">
        <v>43</v>
      </c>
      <c r="Z800" t="s">
        <v>43</v>
      </c>
      <c r="AA800" t="s">
        <v>43</v>
      </c>
      <c r="AB800" t="s">
        <v>43</v>
      </c>
      <c r="AC800" t="s">
        <v>43</v>
      </c>
      <c r="AD800" t="s">
        <v>53</v>
      </c>
      <c r="AE800" t="s">
        <v>62</v>
      </c>
      <c r="AF800" t="s">
        <v>47</v>
      </c>
      <c r="AG800" t="s">
        <v>47</v>
      </c>
      <c r="AI800">
        <v>0</v>
      </c>
      <c r="AJ800" t="s">
        <v>48</v>
      </c>
      <c r="AK800" t="s">
        <v>57</v>
      </c>
    </row>
    <row r="801" spans="1:37" x14ac:dyDescent="0.3">
      <c r="A801">
        <v>800</v>
      </c>
      <c r="B801">
        <v>804</v>
      </c>
      <c r="C801" t="s">
        <v>37</v>
      </c>
      <c r="G801" t="s">
        <v>50</v>
      </c>
      <c r="H801">
        <v>12309</v>
      </c>
      <c r="I801" t="s">
        <v>51</v>
      </c>
      <c r="J801" t="s">
        <v>64</v>
      </c>
      <c r="K801">
        <v>0</v>
      </c>
      <c r="L801" t="s">
        <v>43</v>
      </c>
      <c r="M801" t="s">
        <v>41</v>
      </c>
      <c r="N801" t="s">
        <v>42</v>
      </c>
      <c r="O801" t="s">
        <v>42</v>
      </c>
      <c r="P801" t="s">
        <v>42</v>
      </c>
      <c r="Q801" t="s">
        <v>42</v>
      </c>
      <c r="R801" t="s">
        <v>42</v>
      </c>
      <c r="S801" t="s">
        <v>43</v>
      </c>
      <c r="T801" t="s">
        <v>42</v>
      </c>
      <c r="U801" t="s">
        <v>52</v>
      </c>
      <c r="V801" t="b">
        <v>0</v>
      </c>
      <c r="W801" t="s">
        <v>45</v>
      </c>
      <c r="X801" t="s">
        <v>41</v>
      </c>
      <c r="Y801" t="s">
        <v>43</v>
      </c>
      <c r="Z801" t="s">
        <v>42</v>
      </c>
      <c r="AA801" t="s">
        <v>41</v>
      </c>
      <c r="AB801" t="s">
        <v>41</v>
      </c>
      <c r="AC801" t="s">
        <v>43</v>
      </c>
      <c r="AD801" t="s">
        <v>77</v>
      </c>
      <c r="AE801" t="s">
        <v>62</v>
      </c>
      <c r="AF801" t="s">
        <v>62</v>
      </c>
      <c r="AG801" t="s">
        <v>79</v>
      </c>
      <c r="AI801">
        <v>0</v>
      </c>
      <c r="AJ801" t="s">
        <v>60</v>
      </c>
      <c r="AK801" t="s">
        <v>49</v>
      </c>
    </row>
    <row r="802" spans="1:37" x14ac:dyDescent="0.3">
      <c r="A802">
        <v>801</v>
      </c>
      <c r="B802">
        <v>805</v>
      </c>
      <c r="C802" t="s">
        <v>37</v>
      </c>
      <c r="G802" t="s">
        <v>83</v>
      </c>
      <c r="H802">
        <v>12303</v>
      </c>
      <c r="I802" t="s">
        <v>39</v>
      </c>
      <c r="J802" t="s">
        <v>64</v>
      </c>
      <c r="K802">
        <v>1</v>
      </c>
      <c r="L802" t="s">
        <v>41</v>
      </c>
      <c r="M802" t="s">
        <v>41</v>
      </c>
      <c r="N802" t="s">
        <v>42</v>
      </c>
      <c r="O802" t="s">
        <v>43</v>
      </c>
      <c r="P802" t="s">
        <v>42</v>
      </c>
      <c r="Q802" t="s">
        <v>42</v>
      </c>
      <c r="R802" t="s">
        <v>43</v>
      </c>
      <c r="S802" t="s">
        <v>43</v>
      </c>
      <c r="T802" t="s">
        <v>43</v>
      </c>
      <c r="U802" t="s">
        <v>56</v>
      </c>
      <c r="V802" t="b">
        <v>0</v>
      </c>
      <c r="W802" t="s">
        <v>43</v>
      </c>
      <c r="X802" t="s">
        <v>41</v>
      </c>
      <c r="Y802" t="s">
        <v>41</v>
      </c>
      <c r="Z802" t="s">
        <v>43</v>
      </c>
      <c r="AA802" t="s">
        <v>41</v>
      </c>
      <c r="AB802" t="s">
        <v>41</v>
      </c>
      <c r="AC802" t="s">
        <v>41</v>
      </c>
      <c r="AD802" t="s">
        <v>46</v>
      </c>
      <c r="AE802" t="s">
        <v>47</v>
      </c>
      <c r="AF802" t="s">
        <v>47</v>
      </c>
      <c r="AG802" t="s">
        <v>47</v>
      </c>
      <c r="AI802">
        <v>0</v>
      </c>
      <c r="AJ802" t="s">
        <v>70</v>
      </c>
      <c r="AK802" t="s">
        <v>49</v>
      </c>
    </row>
    <row r="803" spans="1:37" x14ac:dyDescent="0.3">
      <c r="A803">
        <v>802</v>
      </c>
      <c r="B803">
        <v>806</v>
      </c>
      <c r="C803" t="s">
        <v>37</v>
      </c>
      <c r="G803" t="s">
        <v>58</v>
      </c>
      <c r="H803">
        <v>12308</v>
      </c>
      <c r="I803" t="s">
        <v>51</v>
      </c>
      <c r="J803" t="s">
        <v>64</v>
      </c>
      <c r="K803">
        <v>1</v>
      </c>
      <c r="L803" t="s">
        <v>41</v>
      </c>
      <c r="M803" t="s">
        <v>41</v>
      </c>
      <c r="N803" t="s">
        <v>42</v>
      </c>
      <c r="O803" t="s">
        <v>42</v>
      </c>
      <c r="P803" t="s">
        <v>41</v>
      </c>
      <c r="Q803" t="s">
        <v>41</v>
      </c>
      <c r="R803" t="s">
        <v>42</v>
      </c>
      <c r="S803" t="s">
        <v>41</v>
      </c>
      <c r="T803" t="s">
        <v>43</v>
      </c>
      <c r="U803" t="s">
        <v>44</v>
      </c>
      <c r="V803" t="b">
        <v>0</v>
      </c>
      <c r="W803" t="s">
        <v>45</v>
      </c>
      <c r="X803" t="s">
        <v>41</v>
      </c>
      <c r="Y803" t="s">
        <v>42</v>
      </c>
      <c r="Z803" t="s">
        <v>42</v>
      </c>
      <c r="AA803" t="s">
        <v>41</v>
      </c>
      <c r="AB803" t="s">
        <v>43</v>
      </c>
      <c r="AC803" t="s">
        <v>43</v>
      </c>
      <c r="AD803" t="s">
        <v>53</v>
      </c>
      <c r="AE803" t="s">
        <v>62</v>
      </c>
      <c r="AF803" t="s">
        <v>62</v>
      </c>
      <c r="AG803" t="s">
        <v>62</v>
      </c>
      <c r="AH803" t="s">
        <v>332</v>
      </c>
      <c r="AI803">
        <v>1</v>
      </c>
      <c r="AJ803" t="s">
        <v>55</v>
      </c>
      <c r="AK803" t="s">
        <v>49</v>
      </c>
    </row>
    <row r="804" spans="1:37" x14ac:dyDescent="0.3">
      <c r="A804">
        <v>803</v>
      </c>
      <c r="B804">
        <v>807</v>
      </c>
      <c r="C804" t="s">
        <v>37</v>
      </c>
      <c r="G804" t="s">
        <v>58</v>
      </c>
      <c r="H804">
        <v>12304</v>
      </c>
      <c r="I804" t="s">
        <v>39</v>
      </c>
      <c r="J804" t="s">
        <v>71</v>
      </c>
      <c r="K804">
        <v>1</v>
      </c>
      <c r="L804" t="s">
        <v>41</v>
      </c>
      <c r="M804" t="s">
        <v>41</v>
      </c>
      <c r="N804" t="s">
        <v>43</v>
      </c>
      <c r="O804" t="s">
        <v>42</v>
      </c>
      <c r="P804" t="s">
        <v>43</v>
      </c>
      <c r="Q804" t="s">
        <v>42</v>
      </c>
      <c r="R804" t="s">
        <v>43</v>
      </c>
      <c r="S804" t="s">
        <v>41</v>
      </c>
      <c r="T804" t="s">
        <v>43</v>
      </c>
      <c r="U804" t="s">
        <v>52</v>
      </c>
      <c r="V804" t="b">
        <v>0</v>
      </c>
      <c r="W804" t="s">
        <v>45</v>
      </c>
      <c r="X804" t="s">
        <v>41</v>
      </c>
      <c r="Y804" t="s">
        <v>41</v>
      </c>
      <c r="Z804" t="s">
        <v>43</v>
      </c>
      <c r="AA804" t="s">
        <v>41</v>
      </c>
      <c r="AB804" t="s">
        <v>43</v>
      </c>
      <c r="AC804" t="s">
        <v>43</v>
      </c>
      <c r="AD804" t="s">
        <v>46</v>
      </c>
      <c r="AE804" t="s">
        <v>62</v>
      </c>
      <c r="AF804" t="s">
        <v>62</v>
      </c>
      <c r="AG804" t="s">
        <v>62</v>
      </c>
      <c r="AI804">
        <v>0</v>
      </c>
      <c r="AJ804" t="s">
        <v>76</v>
      </c>
      <c r="AK804" t="s">
        <v>49</v>
      </c>
    </row>
    <row r="805" spans="1:37" x14ac:dyDescent="0.3">
      <c r="A805">
        <v>804</v>
      </c>
      <c r="B805">
        <v>808</v>
      </c>
      <c r="C805" t="s">
        <v>37</v>
      </c>
      <c r="G805" t="s">
        <v>61</v>
      </c>
      <c r="H805">
        <v>12308</v>
      </c>
      <c r="I805" t="s">
        <v>39</v>
      </c>
      <c r="J805" t="s">
        <v>40</v>
      </c>
      <c r="K805">
        <v>0</v>
      </c>
      <c r="L805" t="s">
        <v>41</v>
      </c>
      <c r="M805" t="s">
        <v>41</v>
      </c>
      <c r="N805" t="s">
        <v>42</v>
      </c>
      <c r="O805" t="s">
        <v>42</v>
      </c>
      <c r="P805" t="s">
        <v>42</v>
      </c>
      <c r="Q805" t="s">
        <v>42</v>
      </c>
      <c r="R805" t="s">
        <v>43</v>
      </c>
      <c r="S805" t="s">
        <v>43</v>
      </c>
      <c r="T805" t="s">
        <v>43</v>
      </c>
      <c r="U805" t="s">
        <v>56</v>
      </c>
      <c r="V805" t="b">
        <v>0</v>
      </c>
      <c r="W805" t="s">
        <v>45</v>
      </c>
      <c r="X805" t="s">
        <v>41</v>
      </c>
      <c r="Y805" t="s">
        <v>42</v>
      </c>
      <c r="Z805" t="s">
        <v>43</v>
      </c>
      <c r="AA805" t="s">
        <v>41</v>
      </c>
      <c r="AB805" t="s">
        <v>41</v>
      </c>
      <c r="AC805" t="s">
        <v>42</v>
      </c>
      <c r="AD805" t="s">
        <v>53</v>
      </c>
      <c r="AE805" t="s">
        <v>62</v>
      </c>
      <c r="AF805" t="s">
        <v>62</v>
      </c>
      <c r="AG805" t="s">
        <v>62</v>
      </c>
      <c r="AI805">
        <v>0</v>
      </c>
      <c r="AJ805" t="s">
        <v>55</v>
      </c>
      <c r="AK805" t="s">
        <v>49</v>
      </c>
    </row>
    <row r="806" spans="1:37" x14ac:dyDescent="0.3">
      <c r="A806">
        <v>805</v>
      </c>
      <c r="B806">
        <v>809</v>
      </c>
      <c r="C806" t="s">
        <v>37</v>
      </c>
      <c r="G806" t="s">
        <v>58</v>
      </c>
      <c r="H806">
        <v>12309</v>
      </c>
      <c r="I806" t="s">
        <v>51</v>
      </c>
      <c r="J806" t="s">
        <v>64</v>
      </c>
      <c r="K806">
        <v>1</v>
      </c>
      <c r="L806" t="s">
        <v>41</v>
      </c>
      <c r="M806" t="s">
        <v>43</v>
      </c>
      <c r="N806" t="s">
        <v>43</v>
      </c>
      <c r="O806" t="s">
        <v>43</v>
      </c>
      <c r="P806" t="s">
        <v>41</v>
      </c>
      <c r="Q806" t="s">
        <v>41</v>
      </c>
      <c r="R806" t="s">
        <v>42</v>
      </c>
      <c r="S806" t="s">
        <v>42</v>
      </c>
      <c r="T806" t="s">
        <v>43</v>
      </c>
      <c r="U806" t="s">
        <v>101</v>
      </c>
      <c r="V806" t="b">
        <v>1</v>
      </c>
      <c r="W806" t="s">
        <v>45</v>
      </c>
      <c r="X806" t="s">
        <v>41</v>
      </c>
      <c r="Y806" t="s">
        <v>42</v>
      </c>
      <c r="Z806" t="s">
        <v>42</v>
      </c>
      <c r="AA806" t="s">
        <v>41</v>
      </c>
      <c r="AB806" t="s">
        <v>42</v>
      </c>
      <c r="AC806" t="s">
        <v>43</v>
      </c>
      <c r="AD806" t="s">
        <v>59</v>
      </c>
      <c r="AE806" t="s">
        <v>54</v>
      </c>
      <c r="AF806" t="s">
        <v>54</v>
      </c>
      <c r="AG806" t="s">
        <v>54</v>
      </c>
      <c r="AI806">
        <v>0</v>
      </c>
      <c r="AJ806" t="s">
        <v>60</v>
      </c>
      <c r="AK806" t="s">
        <v>49</v>
      </c>
    </row>
    <row r="807" spans="1:37" x14ac:dyDescent="0.3">
      <c r="A807">
        <v>806</v>
      </c>
      <c r="B807">
        <v>810</v>
      </c>
      <c r="C807" t="s">
        <v>37</v>
      </c>
      <c r="G807" t="s">
        <v>58</v>
      </c>
      <c r="H807">
        <v>12304</v>
      </c>
      <c r="I807" t="s">
        <v>51</v>
      </c>
      <c r="J807" t="s">
        <v>64</v>
      </c>
      <c r="K807">
        <v>1</v>
      </c>
      <c r="L807" t="s">
        <v>41</v>
      </c>
      <c r="M807" t="s">
        <v>41</v>
      </c>
      <c r="N807" t="s">
        <v>42</v>
      </c>
      <c r="O807" t="s">
        <v>42</v>
      </c>
      <c r="P807" t="s">
        <v>42</v>
      </c>
      <c r="Q807" t="s">
        <v>43</v>
      </c>
      <c r="R807" t="s">
        <v>42</v>
      </c>
      <c r="S807" t="s">
        <v>42</v>
      </c>
      <c r="T807" t="s">
        <v>42</v>
      </c>
      <c r="U807" t="s">
        <v>52</v>
      </c>
      <c r="V807" t="b">
        <v>0</v>
      </c>
      <c r="W807" t="s">
        <v>45</v>
      </c>
      <c r="X807" t="s">
        <v>41</v>
      </c>
      <c r="Y807" t="s">
        <v>42</v>
      </c>
      <c r="Z807" t="s">
        <v>42</v>
      </c>
      <c r="AA807" t="s">
        <v>41</v>
      </c>
      <c r="AB807" t="s">
        <v>42</v>
      </c>
      <c r="AC807" t="s">
        <v>42</v>
      </c>
      <c r="AD807" t="s">
        <v>59</v>
      </c>
      <c r="AE807" t="s">
        <v>47</v>
      </c>
      <c r="AF807" t="s">
        <v>47</v>
      </c>
      <c r="AG807" t="s">
        <v>47</v>
      </c>
      <c r="AH807" t="s">
        <v>333</v>
      </c>
      <c r="AI807">
        <v>1</v>
      </c>
      <c r="AJ807" t="s">
        <v>76</v>
      </c>
      <c r="AK807" t="s">
        <v>49</v>
      </c>
    </row>
    <row r="808" spans="1:37" x14ac:dyDescent="0.3">
      <c r="A808">
        <v>807</v>
      </c>
      <c r="B808">
        <v>811</v>
      </c>
      <c r="C808" t="s">
        <v>37</v>
      </c>
      <c r="G808" t="s">
        <v>58</v>
      </c>
      <c r="H808">
        <v>12306</v>
      </c>
      <c r="I808" t="s">
        <v>39</v>
      </c>
      <c r="J808" t="s">
        <v>64</v>
      </c>
      <c r="K808">
        <v>1</v>
      </c>
      <c r="L808" t="s">
        <v>41</v>
      </c>
      <c r="M808" t="s">
        <v>41</v>
      </c>
      <c r="N808" t="s">
        <v>41</v>
      </c>
      <c r="O808" t="s">
        <v>42</v>
      </c>
      <c r="P808" t="s">
        <v>42</v>
      </c>
      <c r="Q808" t="s">
        <v>42</v>
      </c>
      <c r="R808" t="s">
        <v>43</v>
      </c>
      <c r="S808" t="s">
        <v>41</v>
      </c>
      <c r="T808" t="s">
        <v>43</v>
      </c>
      <c r="U808" t="s">
        <v>56</v>
      </c>
      <c r="V808" t="b">
        <v>0</v>
      </c>
      <c r="W808" t="s">
        <v>45</v>
      </c>
      <c r="X808" t="s">
        <v>41</v>
      </c>
      <c r="Y808" t="s">
        <v>43</v>
      </c>
      <c r="Z808" t="s">
        <v>42</v>
      </c>
      <c r="AA808" t="s">
        <v>41</v>
      </c>
      <c r="AB808" t="s">
        <v>43</v>
      </c>
      <c r="AC808" t="s">
        <v>42</v>
      </c>
      <c r="AD808" t="s">
        <v>46</v>
      </c>
      <c r="AE808" t="s">
        <v>47</v>
      </c>
      <c r="AF808" t="s">
        <v>47</v>
      </c>
      <c r="AG808" t="s">
        <v>47</v>
      </c>
      <c r="AH808" t="s">
        <v>334</v>
      </c>
      <c r="AI808">
        <v>1</v>
      </c>
      <c r="AJ808" t="s">
        <v>82</v>
      </c>
      <c r="AK808" t="s">
        <v>49</v>
      </c>
    </row>
    <row r="809" spans="1:37" x14ac:dyDescent="0.3">
      <c r="A809">
        <v>808</v>
      </c>
      <c r="B809">
        <v>812</v>
      </c>
      <c r="C809" t="s">
        <v>37</v>
      </c>
      <c r="G809" t="s">
        <v>61</v>
      </c>
      <c r="H809">
        <v>12304</v>
      </c>
      <c r="I809" t="s">
        <v>39</v>
      </c>
      <c r="J809" t="s">
        <v>71</v>
      </c>
      <c r="K809">
        <v>0</v>
      </c>
      <c r="L809" t="s">
        <v>43</v>
      </c>
      <c r="M809" t="s">
        <v>41</v>
      </c>
      <c r="N809" t="s">
        <v>41</v>
      </c>
      <c r="O809" t="s">
        <v>42</v>
      </c>
      <c r="P809" t="s">
        <v>43</v>
      </c>
      <c r="Q809" t="s">
        <v>42</v>
      </c>
      <c r="R809" t="s">
        <v>43</v>
      </c>
      <c r="S809" t="s">
        <v>43</v>
      </c>
      <c r="T809" t="s">
        <v>42</v>
      </c>
      <c r="U809" t="s">
        <v>101</v>
      </c>
      <c r="V809" t="b">
        <v>0</v>
      </c>
      <c r="W809" t="s">
        <v>73</v>
      </c>
      <c r="X809" t="s">
        <v>43</v>
      </c>
      <c r="Y809" t="s">
        <v>43</v>
      </c>
      <c r="Z809" t="s">
        <v>41</v>
      </c>
      <c r="AA809" t="s">
        <v>43</v>
      </c>
      <c r="AB809" t="s">
        <v>43</v>
      </c>
      <c r="AC809" t="s">
        <v>41</v>
      </c>
      <c r="AD809" t="s">
        <v>77</v>
      </c>
      <c r="AE809" t="s">
        <v>47</v>
      </c>
      <c r="AF809" t="s">
        <v>47</v>
      </c>
      <c r="AG809" t="s">
        <v>62</v>
      </c>
      <c r="AI809">
        <v>0</v>
      </c>
      <c r="AJ809" t="s">
        <v>76</v>
      </c>
      <c r="AK809" t="s">
        <v>49</v>
      </c>
    </row>
    <row r="810" spans="1:37" x14ac:dyDescent="0.3">
      <c r="A810">
        <v>809</v>
      </c>
      <c r="B810">
        <v>813</v>
      </c>
      <c r="C810" t="s">
        <v>37</v>
      </c>
      <c r="G810" t="s">
        <v>61</v>
      </c>
      <c r="H810">
        <v>12304</v>
      </c>
      <c r="I810" t="s">
        <v>51</v>
      </c>
      <c r="J810" t="s">
        <v>64</v>
      </c>
      <c r="K810">
        <v>1</v>
      </c>
      <c r="L810" t="s">
        <v>41</v>
      </c>
      <c r="M810" t="s">
        <v>43</v>
      </c>
      <c r="N810" t="s">
        <v>41</v>
      </c>
      <c r="O810" t="s">
        <v>42</v>
      </c>
      <c r="P810" t="s">
        <v>43</v>
      </c>
      <c r="Q810" t="s">
        <v>42</v>
      </c>
      <c r="R810" t="s">
        <v>42</v>
      </c>
      <c r="S810" t="s">
        <v>42</v>
      </c>
      <c r="T810" t="s">
        <v>43</v>
      </c>
      <c r="U810" t="s">
        <v>52</v>
      </c>
      <c r="V810" t="b">
        <v>1</v>
      </c>
      <c r="W810" t="s">
        <v>45</v>
      </c>
      <c r="X810" t="s">
        <v>41</v>
      </c>
      <c r="Y810" t="s">
        <v>42</v>
      </c>
      <c r="Z810" t="s">
        <v>43</v>
      </c>
      <c r="AA810" t="s">
        <v>41</v>
      </c>
      <c r="AB810" t="s">
        <v>41</v>
      </c>
      <c r="AC810" t="s">
        <v>42</v>
      </c>
      <c r="AD810" t="s">
        <v>46</v>
      </c>
      <c r="AE810" t="s">
        <v>47</v>
      </c>
      <c r="AF810" t="s">
        <v>47</v>
      </c>
      <c r="AG810" t="s">
        <v>54</v>
      </c>
      <c r="AI810">
        <v>0</v>
      </c>
      <c r="AJ810" t="s">
        <v>76</v>
      </c>
      <c r="AK810" t="s">
        <v>49</v>
      </c>
    </row>
    <row r="811" spans="1:37" x14ac:dyDescent="0.3">
      <c r="A811">
        <v>810</v>
      </c>
      <c r="B811">
        <v>814</v>
      </c>
      <c r="C811" t="s">
        <v>37</v>
      </c>
      <c r="G811" t="s">
        <v>85</v>
      </c>
      <c r="H811">
        <v>12309</v>
      </c>
      <c r="I811" t="s">
        <v>51</v>
      </c>
      <c r="J811" t="s">
        <v>40</v>
      </c>
      <c r="K811">
        <v>1</v>
      </c>
      <c r="L811" t="s">
        <v>41</v>
      </c>
      <c r="M811" t="s">
        <v>41</v>
      </c>
      <c r="N811" t="s">
        <v>41</v>
      </c>
      <c r="O811" t="s">
        <v>43</v>
      </c>
      <c r="P811" t="s">
        <v>43</v>
      </c>
      <c r="Q811" t="s">
        <v>42</v>
      </c>
      <c r="R811" t="s">
        <v>43</v>
      </c>
      <c r="S811" t="s">
        <v>43</v>
      </c>
      <c r="T811" t="s">
        <v>43</v>
      </c>
      <c r="U811" t="s">
        <v>56</v>
      </c>
      <c r="V811" t="b">
        <v>1</v>
      </c>
      <c r="W811" t="s">
        <v>65</v>
      </c>
      <c r="X811" t="s">
        <v>41</v>
      </c>
      <c r="Y811" t="s">
        <v>42</v>
      </c>
      <c r="Z811" t="s">
        <v>43</v>
      </c>
      <c r="AA811" t="s">
        <v>41</v>
      </c>
      <c r="AB811" t="s">
        <v>41</v>
      </c>
      <c r="AC811" t="s">
        <v>41</v>
      </c>
      <c r="AD811" t="s">
        <v>46</v>
      </c>
      <c r="AE811" t="s">
        <v>54</v>
      </c>
      <c r="AF811" t="s">
        <v>47</v>
      </c>
      <c r="AG811" t="s">
        <v>47</v>
      </c>
      <c r="AH811" t="s">
        <v>335</v>
      </c>
      <c r="AI811">
        <v>1</v>
      </c>
      <c r="AJ811" t="s">
        <v>60</v>
      </c>
      <c r="AK811" t="s">
        <v>49</v>
      </c>
    </row>
    <row r="812" spans="1:37" x14ac:dyDescent="0.3">
      <c r="A812">
        <v>811</v>
      </c>
      <c r="B812">
        <v>815</v>
      </c>
      <c r="C812" t="s">
        <v>37</v>
      </c>
      <c r="G812" t="s">
        <v>85</v>
      </c>
      <c r="H812">
        <v>12307</v>
      </c>
      <c r="I812" t="s">
        <v>336</v>
      </c>
      <c r="J812" t="s">
        <v>40</v>
      </c>
      <c r="K812">
        <v>0</v>
      </c>
      <c r="L812" t="s">
        <v>41</v>
      </c>
      <c r="M812" t="s">
        <v>42</v>
      </c>
      <c r="N812" t="s">
        <v>42</v>
      </c>
      <c r="O812" t="s">
        <v>42</v>
      </c>
      <c r="P812" t="s">
        <v>42</v>
      </c>
      <c r="Q812" t="s">
        <v>42</v>
      </c>
      <c r="R812" t="s">
        <v>42</v>
      </c>
      <c r="S812" t="s">
        <v>41</v>
      </c>
      <c r="T812" t="s">
        <v>42</v>
      </c>
      <c r="U812" t="s">
        <v>56</v>
      </c>
      <c r="V812" t="b">
        <v>1</v>
      </c>
      <c r="W812" t="s">
        <v>65</v>
      </c>
      <c r="X812" t="s">
        <v>41</v>
      </c>
      <c r="Y812" t="s">
        <v>42</v>
      </c>
      <c r="Z812" t="s">
        <v>42</v>
      </c>
      <c r="AA812" t="s">
        <v>41</v>
      </c>
      <c r="AB812" t="s">
        <v>42</v>
      </c>
      <c r="AC812" t="s">
        <v>42</v>
      </c>
      <c r="AD812" t="s">
        <v>53</v>
      </c>
      <c r="AE812" t="s">
        <v>62</v>
      </c>
      <c r="AF812" t="s">
        <v>62</v>
      </c>
      <c r="AG812" t="s">
        <v>47</v>
      </c>
      <c r="AH812" t="s">
        <v>337</v>
      </c>
      <c r="AI812">
        <v>1</v>
      </c>
      <c r="AJ812" t="s">
        <v>108</v>
      </c>
      <c r="AK812" t="s">
        <v>49</v>
      </c>
    </row>
    <row r="813" spans="1:37" x14ac:dyDescent="0.3">
      <c r="A813">
        <v>812</v>
      </c>
      <c r="B813">
        <v>816</v>
      </c>
      <c r="C813" t="s">
        <v>37</v>
      </c>
      <c r="G813" t="s">
        <v>58</v>
      </c>
      <c r="H813">
        <v>12309</v>
      </c>
      <c r="I813" t="s">
        <v>51</v>
      </c>
      <c r="J813" t="s">
        <v>64</v>
      </c>
      <c r="K813">
        <v>1</v>
      </c>
      <c r="L813" t="s">
        <v>41</v>
      </c>
      <c r="M813" t="s">
        <v>41</v>
      </c>
      <c r="N813" t="s">
        <v>41</v>
      </c>
      <c r="O813" t="s">
        <v>41</v>
      </c>
      <c r="P813" t="s">
        <v>43</v>
      </c>
      <c r="Q813" t="s">
        <v>41</v>
      </c>
      <c r="R813" t="s">
        <v>43</v>
      </c>
      <c r="S813" t="s">
        <v>41</v>
      </c>
      <c r="T813" t="s">
        <v>43</v>
      </c>
      <c r="U813" t="s">
        <v>52</v>
      </c>
      <c r="V813" t="b">
        <v>0</v>
      </c>
      <c r="W813" t="s">
        <v>65</v>
      </c>
      <c r="X813" t="s">
        <v>41</v>
      </c>
      <c r="Y813" t="s">
        <v>42</v>
      </c>
      <c r="Z813" t="s">
        <v>43</v>
      </c>
      <c r="AA813" t="s">
        <v>41</v>
      </c>
      <c r="AB813" t="s">
        <v>43</v>
      </c>
      <c r="AC813" t="s">
        <v>43</v>
      </c>
      <c r="AD813" t="s">
        <v>46</v>
      </c>
      <c r="AE813" t="s">
        <v>47</v>
      </c>
      <c r="AF813" t="s">
        <v>47</v>
      </c>
      <c r="AG813" t="s">
        <v>47</v>
      </c>
      <c r="AI813">
        <v>0</v>
      </c>
      <c r="AJ813" t="s">
        <v>60</v>
      </c>
      <c r="AK813" t="s">
        <v>49</v>
      </c>
    </row>
    <row r="814" spans="1:37" x14ac:dyDescent="0.3">
      <c r="A814">
        <v>813</v>
      </c>
      <c r="B814">
        <v>817</v>
      </c>
      <c r="C814" t="s">
        <v>37</v>
      </c>
      <c r="G814" t="s">
        <v>61</v>
      </c>
      <c r="H814">
        <v>12304</v>
      </c>
      <c r="I814" t="s">
        <v>51</v>
      </c>
      <c r="J814" t="s">
        <v>71</v>
      </c>
      <c r="K814">
        <v>1</v>
      </c>
      <c r="L814" t="s">
        <v>41</v>
      </c>
      <c r="M814" t="s">
        <v>43</v>
      </c>
      <c r="N814" t="s">
        <v>42</v>
      </c>
      <c r="O814" t="s">
        <v>42</v>
      </c>
      <c r="P814" t="s">
        <v>42</v>
      </c>
      <c r="Q814" t="s">
        <v>42</v>
      </c>
      <c r="R814" t="s">
        <v>42</v>
      </c>
      <c r="S814" t="s">
        <v>43</v>
      </c>
      <c r="T814" t="s">
        <v>42</v>
      </c>
      <c r="U814" t="s">
        <v>56</v>
      </c>
      <c r="V814" t="b">
        <v>0</v>
      </c>
      <c r="W814" t="s">
        <v>41</v>
      </c>
      <c r="X814" t="s">
        <v>43</v>
      </c>
      <c r="Y814" t="s">
        <v>41</v>
      </c>
      <c r="Z814" t="s">
        <v>41</v>
      </c>
      <c r="AA814" t="s">
        <v>43</v>
      </c>
      <c r="AB814" t="s">
        <v>41</v>
      </c>
      <c r="AC814" t="s">
        <v>41</v>
      </c>
      <c r="AD814" t="s">
        <v>77</v>
      </c>
      <c r="AE814" t="s">
        <v>62</v>
      </c>
      <c r="AF814" t="s">
        <v>62</v>
      </c>
      <c r="AG814" t="s">
        <v>62</v>
      </c>
      <c r="AI814">
        <v>0</v>
      </c>
      <c r="AJ814" t="s">
        <v>76</v>
      </c>
      <c r="AK814" t="s">
        <v>49</v>
      </c>
    </row>
    <row r="815" spans="1:37" x14ac:dyDescent="0.3">
      <c r="A815">
        <v>814</v>
      </c>
      <c r="B815">
        <v>818</v>
      </c>
      <c r="C815" t="s">
        <v>37</v>
      </c>
      <c r="G815" t="s">
        <v>58</v>
      </c>
      <c r="H815">
        <v>12306</v>
      </c>
      <c r="I815" t="s">
        <v>51</v>
      </c>
      <c r="J815" t="s">
        <v>64</v>
      </c>
      <c r="K815">
        <v>1</v>
      </c>
      <c r="L815" t="s">
        <v>41</v>
      </c>
      <c r="M815" t="s">
        <v>42</v>
      </c>
      <c r="N815" t="s">
        <v>43</v>
      </c>
      <c r="O815" t="s">
        <v>42</v>
      </c>
      <c r="P815" t="s">
        <v>43</v>
      </c>
      <c r="Q815" t="s">
        <v>42</v>
      </c>
      <c r="R815" t="s">
        <v>43</v>
      </c>
      <c r="S815" t="s">
        <v>43</v>
      </c>
      <c r="T815" t="s">
        <v>43</v>
      </c>
      <c r="U815" t="s">
        <v>56</v>
      </c>
      <c r="V815" t="b">
        <v>0</v>
      </c>
      <c r="W815" t="s">
        <v>43</v>
      </c>
      <c r="X815" t="s">
        <v>43</v>
      </c>
      <c r="Y815" t="s">
        <v>42</v>
      </c>
      <c r="Z815" t="s">
        <v>42</v>
      </c>
      <c r="AA815" t="s">
        <v>41</v>
      </c>
      <c r="AB815" t="s">
        <v>42</v>
      </c>
      <c r="AC815" t="s">
        <v>42</v>
      </c>
      <c r="AD815" t="s">
        <v>53</v>
      </c>
      <c r="AE815" t="s">
        <v>47</v>
      </c>
      <c r="AF815" t="s">
        <v>62</v>
      </c>
      <c r="AG815" t="s">
        <v>47</v>
      </c>
      <c r="AI815">
        <v>0</v>
      </c>
      <c r="AJ815" t="s">
        <v>82</v>
      </c>
      <c r="AK815" t="s">
        <v>49</v>
      </c>
    </row>
    <row r="816" spans="1:37" x14ac:dyDescent="0.3">
      <c r="A816">
        <v>815</v>
      </c>
      <c r="B816">
        <v>819</v>
      </c>
      <c r="C816" t="s">
        <v>37</v>
      </c>
      <c r="G816" t="s">
        <v>83</v>
      </c>
      <c r="H816">
        <v>12307</v>
      </c>
      <c r="I816" t="s">
        <v>39</v>
      </c>
      <c r="J816" t="s">
        <v>71</v>
      </c>
      <c r="K816">
        <v>0</v>
      </c>
      <c r="L816" t="s">
        <v>41</v>
      </c>
      <c r="M816" t="s">
        <v>41</v>
      </c>
      <c r="N816" t="s">
        <v>42</v>
      </c>
      <c r="O816" t="s">
        <v>42</v>
      </c>
      <c r="P816" t="s">
        <v>42</v>
      </c>
      <c r="Q816" t="s">
        <v>42</v>
      </c>
      <c r="R816" t="s">
        <v>42</v>
      </c>
      <c r="S816" t="s">
        <v>42</v>
      </c>
      <c r="T816" t="s">
        <v>42</v>
      </c>
      <c r="U816" t="s">
        <v>56</v>
      </c>
      <c r="V816" t="b">
        <v>0</v>
      </c>
      <c r="W816" t="s">
        <v>43</v>
      </c>
      <c r="X816" t="s">
        <v>41</v>
      </c>
      <c r="Y816" t="s">
        <v>42</v>
      </c>
      <c r="Z816" t="s">
        <v>42</v>
      </c>
      <c r="AA816" t="s">
        <v>41</v>
      </c>
      <c r="AB816" t="s">
        <v>42</v>
      </c>
      <c r="AC816" t="s">
        <v>42</v>
      </c>
      <c r="AD816" t="s">
        <v>53</v>
      </c>
      <c r="AE816" t="s">
        <v>47</v>
      </c>
      <c r="AF816" t="s">
        <v>62</v>
      </c>
      <c r="AG816" t="s">
        <v>47</v>
      </c>
      <c r="AI816">
        <v>0</v>
      </c>
      <c r="AJ816" t="s">
        <v>108</v>
      </c>
      <c r="AK816" t="s">
        <v>49</v>
      </c>
    </row>
    <row r="817" spans="1:37" x14ac:dyDescent="0.3">
      <c r="A817">
        <v>816</v>
      </c>
      <c r="B817">
        <v>820</v>
      </c>
      <c r="C817" t="s">
        <v>37</v>
      </c>
      <c r="G817" t="s">
        <v>38</v>
      </c>
      <c r="H817">
        <v>12308</v>
      </c>
      <c r="I817" t="s">
        <v>338</v>
      </c>
      <c r="J817" t="s">
        <v>40</v>
      </c>
      <c r="K817">
        <v>1</v>
      </c>
      <c r="L817" t="s">
        <v>41</v>
      </c>
      <c r="M817" t="s">
        <v>41</v>
      </c>
      <c r="N817" t="s">
        <v>42</v>
      </c>
      <c r="O817" t="s">
        <v>42</v>
      </c>
      <c r="P817" t="s">
        <v>43</v>
      </c>
      <c r="Q817" t="s">
        <v>41</v>
      </c>
      <c r="R817" t="s">
        <v>43</v>
      </c>
      <c r="S817" t="s">
        <v>43</v>
      </c>
      <c r="T817" t="s">
        <v>43</v>
      </c>
      <c r="U817" t="s">
        <v>72</v>
      </c>
      <c r="V817" t="b">
        <v>1</v>
      </c>
      <c r="W817" t="s">
        <v>45</v>
      </c>
      <c r="X817" t="s">
        <v>41</v>
      </c>
      <c r="Y817" t="s">
        <v>42</v>
      </c>
      <c r="Z817" t="s">
        <v>42</v>
      </c>
      <c r="AA817" t="s">
        <v>41</v>
      </c>
      <c r="AB817" t="s">
        <v>42</v>
      </c>
      <c r="AC817" t="s">
        <v>43</v>
      </c>
      <c r="AD817" t="s">
        <v>59</v>
      </c>
      <c r="AE817" t="s">
        <v>54</v>
      </c>
      <c r="AF817" t="s">
        <v>54</v>
      </c>
      <c r="AG817" t="s">
        <v>54</v>
      </c>
      <c r="AI817">
        <v>0</v>
      </c>
      <c r="AJ817" t="s">
        <v>55</v>
      </c>
      <c r="AK817" t="s">
        <v>49</v>
      </c>
    </row>
    <row r="818" spans="1:37" x14ac:dyDescent="0.3">
      <c r="A818">
        <v>817</v>
      </c>
      <c r="B818">
        <v>821</v>
      </c>
      <c r="C818" t="s">
        <v>37</v>
      </c>
      <c r="G818" t="s">
        <v>85</v>
      </c>
      <c r="H818">
        <v>12307</v>
      </c>
      <c r="I818" t="s">
        <v>88</v>
      </c>
      <c r="J818" t="s">
        <v>144</v>
      </c>
      <c r="K818">
        <v>1</v>
      </c>
      <c r="L818" t="s">
        <v>43</v>
      </c>
      <c r="M818" t="s">
        <v>42</v>
      </c>
      <c r="N818" t="s">
        <v>42</v>
      </c>
      <c r="O818" t="s">
        <v>42</v>
      </c>
      <c r="P818" t="s">
        <v>43</v>
      </c>
      <c r="Q818" t="s">
        <v>42</v>
      </c>
      <c r="R818" t="s">
        <v>43</v>
      </c>
      <c r="S818" t="s">
        <v>41</v>
      </c>
      <c r="T818" t="s">
        <v>42</v>
      </c>
      <c r="U818" t="s">
        <v>52</v>
      </c>
      <c r="V818" t="b">
        <v>0</v>
      </c>
      <c r="W818" t="s">
        <v>45</v>
      </c>
      <c r="X818" t="s">
        <v>41</v>
      </c>
      <c r="Y818" t="s">
        <v>43</v>
      </c>
      <c r="Z818" t="s">
        <v>43</v>
      </c>
      <c r="AA818" t="s">
        <v>41</v>
      </c>
      <c r="AB818" t="s">
        <v>43</v>
      </c>
      <c r="AC818" t="s">
        <v>43</v>
      </c>
      <c r="AD818" t="s">
        <v>53</v>
      </c>
      <c r="AE818" t="s">
        <v>54</v>
      </c>
      <c r="AF818" t="s">
        <v>47</v>
      </c>
      <c r="AG818" t="s">
        <v>54</v>
      </c>
      <c r="AI818">
        <v>0</v>
      </c>
      <c r="AJ818" t="s">
        <v>108</v>
      </c>
      <c r="AK818" t="s">
        <v>49</v>
      </c>
    </row>
    <row r="819" spans="1:37" x14ac:dyDescent="0.3">
      <c r="A819">
        <v>818</v>
      </c>
      <c r="B819">
        <v>822</v>
      </c>
      <c r="C819" t="s">
        <v>37</v>
      </c>
      <c r="G819" t="s">
        <v>61</v>
      </c>
      <c r="H819">
        <v>12307</v>
      </c>
      <c r="I819" t="s">
        <v>121</v>
      </c>
      <c r="J819" t="s">
        <v>40</v>
      </c>
      <c r="K819">
        <v>0</v>
      </c>
      <c r="L819" t="s">
        <v>41</v>
      </c>
      <c r="M819" t="s">
        <v>41</v>
      </c>
      <c r="N819" t="s">
        <v>42</v>
      </c>
      <c r="O819" t="s">
        <v>43</v>
      </c>
      <c r="P819" t="s">
        <v>43</v>
      </c>
      <c r="Q819" t="s">
        <v>41</v>
      </c>
      <c r="R819" t="s">
        <v>41</v>
      </c>
      <c r="S819" t="s">
        <v>43</v>
      </c>
      <c r="T819" t="s">
        <v>43</v>
      </c>
      <c r="U819" t="s">
        <v>52</v>
      </c>
      <c r="V819" t="b">
        <v>0</v>
      </c>
      <c r="W819" t="s">
        <v>43</v>
      </c>
      <c r="X819" t="s">
        <v>41</v>
      </c>
      <c r="Y819" t="s">
        <v>41</v>
      </c>
      <c r="Z819" t="s">
        <v>43</v>
      </c>
      <c r="AA819" t="s">
        <v>41</v>
      </c>
      <c r="AB819" t="s">
        <v>41</v>
      </c>
      <c r="AC819" t="s">
        <v>43</v>
      </c>
      <c r="AD819" t="s">
        <v>46</v>
      </c>
      <c r="AE819" t="s">
        <v>62</v>
      </c>
      <c r="AF819" t="s">
        <v>62</v>
      </c>
      <c r="AG819" t="s">
        <v>62</v>
      </c>
      <c r="AI819">
        <v>0</v>
      </c>
      <c r="AJ819" t="s">
        <v>108</v>
      </c>
      <c r="AK819" t="s">
        <v>49</v>
      </c>
    </row>
    <row r="820" spans="1:37" x14ac:dyDescent="0.3">
      <c r="A820">
        <v>819</v>
      </c>
      <c r="B820">
        <v>823</v>
      </c>
      <c r="C820" t="s">
        <v>37</v>
      </c>
      <c r="G820" t="s">
        <v>67</v>
      </c>
      <c r="H820">
        <v>12305</v>
      </c>
      <c r="I820" t="s">
        <v>39</v>
      </c>
      <c r="J820" t="s">
        <v>40</v>
      </c>
      <c r="K820">
        <v>1</v>
      </c>
      <c r="L820" t="s">
        <v>41</v>
      </c>
      <c r="M820" t="s">
        <v>41</v>
      </c>
      <c r="N820" t="s">
        <v>43</v>
      </c>
      <c r="O820" t="s">
        <v>43</v>
      </c>
      <c r="P820" t="s">
        <v>43</v>
      </c>
      <c r="Q820" t="s">
        <v>41</v>
      </c>
      <c r="R820" t="s">
        <v>43</v>
      </c>
      <c r="S820" t="s">
        <v>43</v>
      </c>
      <c r="T820" t="s">
        <v>43</v>
      </c>
      <c r="U820" t="s">
        <v>52</v>
      </c>
      <c r="V820" t="b">
        <v>0</v>
      </c>
      <c r="W820" t="s">
        <v>73</v>
      </c>
      <c r="X820" t="s">
        <v>41</v>
      </c>
      <c r="Y820" t="s">
        <v>41</v>
      </c>
      <c r="Z820" t="s">
        <v>42</v>
      </c>
      <c r="AA820" t="s">
        <v>41</v>
      </c>
      <c r="AB820" t="s">
        <v>41</v>
      </c>
      <c r="AC820" t="s">
        <v>42</v>
      </c>
      <c r="AD820" t="s">
        <v>53</v>
      </c>
      <c r="AE820" t="s">
        <v>62</v>
      </c>
      <c r="AF820" t="s">
        <v>62</v>
      </c>
      <c r="AG820" t="s">
        <v>62</v>
      </c>
      <c r="AI820">
        <v>0</v>
      </c>
      <c r="AJ820" t="s">
        <v>48</v>
      </c>
      <c r="AK820" t="s">
        <v>69</v>
      </c>
    </row>
    <row r="821" spans="1:37" x14ac:dyDescent="0.3">
      <c r="A821">
        <v>820</v>
      </c>
      <c r="B821">
        <v>824</v>
      </c>
      <c r="C821" t="s">
        <v>37</v>
      </c>
      <c r="G821" t="s">
        <v>67</v>
      </c>
      <c r="H821">
        <v>12304</v>
      </c>
      <c r="I821" t="s">
        <v>88</v>
      </c>
      <c r="J821" t="s">
        <v>71</v>
      </c>
      <c r="K821">
        <v>1</v>
      </c>
      <c r="L821" t="s">
        <v>41</v>
      </c>
      <c r="M821" t="s">
        <v>41</v>
      </c>
      <c r="N821" t="s">
        <v>41</v>
      </c>
      <c r="O821" t="s">
        <v>42</v>
      </c>
      <c r="P821" t="s">
        <v>43</v>
      </c>
      <c r="Q821" t="s">
        <v>42</v>
      </c>
      <c r="R821" t="s">
        <v>41</v>
      </c>
      <c r="S821" t="s">
        <v>41</v>
      </c>
      <c r="T821" t="s">
        <v>42</v>
      </c>
      <c r="U821" t="s">
        <v>56</v>
      </c>
      <c r="V821" t="b">
        <v>0</v>
      </c>
      <c r="W821" t="s">
        <v>43</v>
      </c>
      <c r="X821" t="s">
        <v>41</v>
      </c>
      <c r="Y821" t="s">
        <v>43</v>
      </c>
      <c r="Z821" t="s">
        <v>43</v>
      </c>
      <c r="AA821" t="s">
        <v>43</v>
      </c>
      <c r="AB821" t="s">
        <v>41</v>
      </c>
      <c r="AC821" t="s">
        <v>43</v>
      </c>
      <c r="AD821" t="s">
        <v>53</v>
      </c>
      <c r="AE821" t="s">
        <v>47</v>
      </c>
      <c r="AF821" t="s">
        <v>47</v>
      </c>
      <c r="AG821" t="s">
        <v>47</v>
      </c>
      <c r="AI821">
        <v>0</v>
      </c>
      <c r="AJ821" t="s">
        <v>76</v>
      </c>
      <c r="AK821" t="s">
        <v>49</v>
      </c>
    </row>
    <row r="822" spans="1:37" x14ac:dyDescent="0.3">
      <c r="A822">
        <v>821</v>
      </c>
      <c r="B822">
        <v>825</v>
      </c>
      <c r="C822" t="s">
        <v>37</v>
      </c>
      <c r="G822" t="s">
        <v>50</v>
      </c>
      <c r="H822">
        <v>12308</v>
      </c>
      <c r="I822" t="s">
        <v>39</v>
      </c>
      <c r="J822" t="s">
        <v>40</v>
      </c>
      <c r="K822">
        <v>0</v>
      </c>
      <c r="L822" t="s">
        <v>41</v>
      </c>
      <c r="M822" t="s">
        <v>41</v>
      </c>
      <c r="N822" t="s">
        <v>42</v>
      </c>
      <c r="O822" t="s">
        <v>41</v>
      </c>
      <c r="P822" t="s">
        <v>41</v>
      </c>
      <c r="Q822" t="s">
        <v>42</v>
      </c>
      <c r="R822" t="s">
        <v>41</v>
      </c>
      <c r="S822" t="s">
        <v>41</v>
      </c>
      <c r="T822" t="s">
        <v>41</v>
      </c>
      <c r="U822" t="s">
        <v>56</v>
      </c>
      <c r="V822" t="b">
        <v>0</v>
      </c>
      <c r="W822" t="s">
        <v>45</v>
      </c>
      <c r="X822" t="s">
        <v>41</v>
      </c>
      <c r="Y822" t="s">
        <v>41</v>
      </c>
      <c r="Z822" t="s">
        <v>42</v>
      </c>
      <c r="AA822" t="s">
        <v>41</v>
      </c>
      <c r="AB822" t="s">
        <v>41</v>
      </c>
      <c r="AC822" t="s">
        <v>42</v>
      </c>
      <c r="AD822" t="s">
        <v>46</v>
      </c>
      <c r="AE822" t="s">
        <v>47</v>
      </c>
      <c r="AF822" t="s">
        <v>47</v>
      </c>
      <c r="AG822" t="s">
        <v>47</v>
      </c>
      <c r="AI822">
        <v>0</v>
      </c>
      <c r="AJ822" t="s">
        <v>55</v>
      </c>
      <c r="AK822" t="s">
        <v>57</v>
      </c>
    </row>
    <row r="823" spans="1:37" x14ac:dyDescent="0.3">
      <c r="A823">
        <v>822</v>
      </c>
      <c r="B823">
        <v>826</v>
      </c>
      <c r="C823" t="s">
        <v>37</v>
      </c>
      <c r="G823" t="s">
        <v>58</v>
      </c>
      <c r="H823">
        <v>12303</v>
      </c>
      <c r="I823" t="s">
        <v>39</v>
      </c>
      <c r="J823" t="s">
        <v>64</v>
      </c>
      <c r="K823">
        <v>0</v>
      </c>
      <c r="L823" t="s">
        <v>41</v>
      </c>
      <c r="M823" t="s">
        <v>43</v>
      </c>
      <c r="N823" t="s">
        <v>43</v>
      </c>
      <c r="O823" t="s">
        <v>42</v>
      </c>
      <c r="P823" t="s">
        <v>43</v>
      </c>
      <c r="Q823" t="s">
        <v>42</v>
      </c>
      <c r="R823" t="s">
        <v>43</v>
      </c>
      <c r="S823" t="s">
        <v>43</v>
      </c>
      <c r="T823" t="s">
        <v>43</v>
      </c>
      <c r="U823" t="s">
        <v>52</v>
      </c>
      <c r="V823" t="b">
        <v>0</v>
      </c>
      <c r="W823" t="s">
        <v>43</v>
      </c>
      <c r="X823" t="s">
        <v>41</v>
      </c>
      <c r="Y823" t="s">
        <v>43</v>
      </c>
      <c r="Z823" t="s">
        <v>43</v>
      </c>
      <c r="AA823" t="s">
        <v>41</v>
      </c>
      <c r="AB823" t="s">
        <v>43</v>
      </c>
      <c r="AC823" t="s">
        <v>41</v>
      </c>
      <c r="AD823" t="s">
        <v>53</v>
      </c>
      <c r="AE823" t="s">
        <v>62</v>
      </c>
      <c r="AF823" t="s">
        <v>62</v>
      </c>
      <c r="AG823" t="s">
        <v>47</v>
      </c>
      <c r="AI823">
        <v>0</v>
      </c>
      <c r="AJ823" t="s">
        <v>70</v>
      </c>
      <c r="AK823" t="s">
        <v>49</v>
      </c>
    </row>
    <row r="824" spans="1:37" x14ac:dyDescent="0.3">
      <c r="A824">
        <v>823</v>
      </c>
      <c r="B824">
        <v>827</v>
      </c>
      <c r="C824" t="s">
        <v>37</v>
      </c>
      <c r="G824" t="s">
        <v>50</v>
      </c>
      <c r="H824">
        <v>12303</v>
      </c>
      <c r="I824" t="s">
        <v>39</v>
      </c>
      <c r="J824" t="s">
        <v>40</v>
      </c>
      <c r="K824">
        <v>0</v>
      </c>
      <c r="L824" t="s">
        <v>41</v>
      </c>
      <c r="M824" t="s">
        <v>41</v>
      </c>
      <c r="N824" t="s">
        <v>41</v>
      </c>
      <c r="O824" t="s">
        <v>42</v>
      </c>
      <c r="P824" t="s">
        <v>43</v>
      </c>
      <c r="Q824" t="s">
        <v>42</v>
      </c>
      <c r="R824" t="s">
        <v>42</v>
      </c>
      <c r="S824" t="s">
        <v>43</v>
      </c>
      <c r="T824" t="s">
        <v>43</v>
      </c>
      <c r="U824" t="s">
        <v>52</v>
      </c>
      <c r="V824" t="b">
        <v>0</v>
      </c>
      <c r="W824" t="s">
        <v>43</v>
      </c>
      <c r="X824" t="s">
        <v>41</v>
      </c>
      <c r="Y824" t="s">
        <v>43</v>
      </c>
      <c r="Z824" t="s">
        <v>43</v>
      </c>
      <c r="AA824" t="s">
        <v>41</v>
      </c>
      <c r="AB824" t="s">
        <v>43</v>
      </c>
      <c r="AC824" t="s">
        <v>43</v>
      </c>
      <c r="AD824" t="s">
        <v>46</v>
      </c>
      <c r="AE824" t="s">
        <v>47</v>
      </c>
      <c r="AF824" t="s">
        <v>47</v>
      </c>
      <c r="AG824" t="s">
        <v>62</v>
      </c>
      <c r="AI824">
        <v>0</v>
      </c>
      <c r="AJ824" t="s">
        <v>70</v>
      </c>
      <c r="AK824" t="s">
        <v>49</v>
      </c>
    </row>
    <row r="825" spans="1:37" x14ac:dyDescent="0.3">
      <c r="A825">
        <v>824</v>
      </c>
      <c r="B825">
        <v>828</v>
      </c>
      <c r="C825" t="s">
        <v>37</v>
      </c>
      <c r="G825" t="s">
        <v>61</v>
      </c>
      <c r="H825">
        <v>12305</v>
      </c>
      <c r="I825" t="s">
        <v>51</v>
      </c>
      <c r="J825" t="s">
        <v>64</v>
      </c>
      <c r="K825">
        <v>1</v>
      </c>
      <c r="L825" t="s">
        <v>41</v>
      </c>
      <c r="M825" t="s">
        <v>41</v>
      </c>
      <c r="N825" t="s">
        <v>41</v>
      </c>
      <c r="O825" t="s">
        <v>42</v>
      </c>
      <c r="P825" t="s">
        <v>43</v>
      </c>
      <c r="Q825" t="s">
        <v>43</v>
      </c>
      <c r="R825" t="s">
        <v>42</v>
      </c>
      <c r="S825" t="s">
        <v>41</v>
      </c>
      <c r="T825" t="s">
        <v>42</v>
      </c>
      <c r="U825" t="s">
        <v>52</v>
      </c>
      <c r="V825" t="b">
        <v>0</v>
      </c>
      <c r="W825" t="s">
        <v>65</v>
      </c>
      <c r="X825" t="s">
        <v>41</v>
      </c>
      <c r="Y825" t="s">
        <v>43</v>
      </c>
      <c r="Z825" t="s">
        <v>42</v>
      </c>
      <c r="AA825" t="s">
        <v>41</v>
      </c>
      <c r="AB825" t="s">
        <v>42</v>
      </c>
      <c r="AC825" t="s">
        <v>43</v>
      </c>
      <c r="AD825" t="s">
        <v>46</v>
      </c>
      <c r="AE825" t="s">
        <v>47</v>
      </c>
      <c r="AF825" t="s">
        <v>47</v>
      </c>
      <c r="AG825" t="s">
        <v>47</v>
      </c>
      <c r="AI825">
        <v>0</v>
      </c>
      <c r="AJ825" t="s">
        <v>48</v>
      </c>
      <c r="AK825" t="s">
        <v>49</v>
      </c>
    </row>
    <row r="826" spans="1:37" x14ac:dyDescent="0.3">
      <c r="A826">
        <v>825</v>
      </c>
      <c r="B826">
        <v>829</v>
      </c>
      <c r="C826" t="s">
        <v>37</v>
      </c>
      <c r="G826" t="s">
        <v>50</v>
      </c>
      <c r="H826">
        <v>12309</v>
      </c>
      <c r="I826" t="s">
        <v>51</v>
      </c>
      <c r="J826" t="s">
        <v>40</v>
      </c>
      <c r="K826">
        <v>1</v>
      </c>
      <c r="L826" t="s">
        <v>41</v>
      </c>
      <c r="M826" t="s">
        <v>42</v>
      </c>
      <c r="N826" t="s">
        <v>43</v>
      </c>
      <c r="O826" t="s">
        <v>42</v>
      </c>
      <c r="P826" t="s">
        <v>43</v>
      </c>
      <c r="Q826" t="s">
        <v>42</v>
      </c>
      <c r="R826" t="s">
        <v>43</v>
      </c>
      <c r="S826" t="s">
        <v>42</v>
      </c>
      <c r="T826" t="s">
        <v>42</v>
      </c>
      <c r="U826" t="s">
        <v>56</v>
      </c>
      <c r="V826" t="b">
        <v>0</v>
      </c>
      <c r="W826" t="s">
        <v>65</v>
      </c>
      <c r="X826" t="s">
        <v>41</v>
      </c>
      <c r="Y826" t="s">
        <v>41</v>
      </c>
      <c r="Z826" t="s">
        <v>43</v>
      </c>
      <c r="AA826" t="s">
        <v>41</v>
      </c>
      <c r="AB826" t="s">
        <v>41</v>
      </c>
      <c r="AC826" t="s">
        <v>43</v>
      </c>
      <c r="AD826" t="s">
        <v>46</v>
      </c>
      <c r="AE826" t="s">
        <v>47</v>
      </c>
      <c r="AF826" t="s">
        <v>47</v>
      </c>
      <c r="AG826" t="s">
        <v>47</v>
      </c>
      <c r="AI826">
        <v>0</v>
      </c>
      <c r="AJ826" t="s">
        <v>60</v>
      </c>
      <c r="AK826" t="s">
        <v>49</v>
      </c>
    </row>
    <row r="827" spans="1:37" x14ac:dyDescent="0.3">
      <c r="A827">
        <v>826</v>
      </c>
      <c r="B827">
        <v>830</v>
      </c>
      <c r="C827" t="s">
        <v>37</v>
      </c>
      <c r="G827" t="s">
        <v>83</v>
      </c>
      <c r="H827">
        <v>12309</v>
      </c>
      <c r="I827" t="s">
        <v>39</v>
      </c>
      <c r="J827" t="s">
        <v>40</v>
      </c>
      <c r="K827">
        <v>1</v>
      </c>
      <c r="L827" t="s">
        <v>41</v>
      </c>
      <c r="M827" t="s">
        <v>42</v>
      </c>
      <c r="N827" t="s">
        <v>43</v>
      </c>
      <c r="O827" t="s">
        <v>42</v>
      </c>
      <c r="P827" t="s">
        <v>41</v>
      </c>
      <c r="Q827" t="s">
        <v>43</v>
      </c>
      <c r="R827" t="s">
        <v>42</v>
      </c>
      <c r="S827" t="s">
        <v>42</v>
      </c>
      <c r="T827" t="s">
        <v>42</v>
      </c>
      <c r="U827" t="s">
        <v>56</v>
      </c>
      <c r="V827" t="b">
        <v>0</v>
      </c>
      <c r="W827" t="s">
        <v>45</v>
      </c>
      <c r="X827" t="s">
        <v>41</v>
      </c>
      <c r="Y827" t="s">
        <v>43</v>
      </c>
      <c r="Z827" t="s">
        <v>43</v>
      </c>
      <c r="AA827" t="s">
        <v>41</v>
      </c>
      <c r="AB827" t="s">
        <v>43</v>
      </c>
      <c r="AC827" t="s">
        <v>43</v>
      </c>
      <c r="AD827" t="s">
        <v>46</v>
      </c>
      <c r="AE827" t="s">
        <v>47</v>
      </c>
      <c r="AF827" t="s">
        <v>62</v>
      </c>
      <c r="AG827" t="s">
        <v>47</v>
      </c>
      <c r="AI827">
        <v>0</v>
      </c>
      <c r="AJ827" t="s">
        <v>60</v>
      </c>
      <c r="AK827" t="s">
        <v>49</v>
      </c>
    </row>
    <row r="828" spans="1:37" x14ac:dyDescent="0.3">
      <c r="A828">
        <v>827</v>
      </c>
      <c r="B828">
        <v>831</v>
      </c>
      <c r="C828" t="s">
        <v>37</v>
      </c>
      <c r="G828" t="s">
        <v>67</v>
      </c>
      <c r="H828">
        <v>12308</v>
      </c>
      <c r="I828" t="s">
        <v>39</v>
      </c>
      <c r="J828" t="s">
        <v>64</v>
      </c>
      <c r="K828">
        <v>1</v>
      </c>
      <c r="L828" t="s">
        <v>41</v>
      </c>
      <c r="M828" t="s">
        <v>43</v>
      </c>
      <c r="N828" t="s">
        <v>43</v>
      </c>
      <c r="O828" t="s">
        <v>42</v>
      </c>
      <c r="P828" t="s">
        <v>43</v>
      </c>
      <c r="Q828" t="s">
        <v>41</v>
      </c>
      <c r="R828" t="s">
        <v>42</v>
      </c>
      <c r="S828" t="s">
        <v>43</v>
      </c>
      <c r="T828" t="s">
        <v>43</v>
      </c>
      <c r="U828" t="s">
        <v>52</v>
      </c>
      <c r="V828" t="b">
        <v>0</v>
      </c>
      <c r="W828" t="s">
        <v>65</v>
      </c>
      <c r="X828" t="s">
        <v>41</v>
      </c>
      <c r="Y828" t="s">
        <v>43</v>
      </c>
      <c r="Z828" t="s">
        <v>43</v>
      </c>
      <c r="AA828" t="s">
        <v>41</v>
      </c>
      <c r="AB828" t="s">
        <v>43</v>
      </c>
      <c r="AC828" t="s">
        <v>43</v>
      </c>
      <c r="AD828" t="s">
        <v>46</v>
      </c>
      <c r="AE828" t="s">
        <v>62</v>
      </c>
      <c r="AF828" t="s">
        <v>62</v>
      </c>
      <c r="AG828" t="s">
        <v>62</v>
      </c>
      <c r="AI828">
        <v>0</v>
      </c>
      <c r="AJ828" t="s">
        <v>55</v>
      </c>
      <c r="AK828" t="s">
        <v>49</v>
      </c>
    </row>
    <row r="829" spans="1:37" x14ac:dyDescent="0.3">
      <c r="A829">
        <v>828</v>
      </c>
      <c r="B829">
        <v>832</v>
      </c>
      <c r="C829" t="s">
        <v>37</v>
      </c>
      <c r="G829" t="s">
        <v>83</v>
      </c>
      <c r="H829">
        <v>12304</v>
      </c>
      <c r="I829" t="s">
        <v>39</v>
      </c>
      <c r="J829" t="s">
        <v>40</v>
      </c>
      <c r="K829">
        <v>1</v>
      </c>
      <c r="L829" t="s">
        <v>41</v>
      </c>
      <c r="M829" t="s">
        <v>43</v>
      </c>
      <c r="N829" t="s">
        <v>42</v>
      </c>
      <c r="O829" t="s">
        <v>43</v>
      </c>
      <c r="P829" t="s">
        <v>42</v>
      </c>
      <c r="Q829" t="s">
        <v>42</v>
      </c>
      <c r="R829" t="s">
        <v>43</v>
      </c>
      <c r="S829" t="s">
        <v>41</v>
      </c>
      <c r="T829" t="s">
        <v>43</v>
      </c>
      <c r="U829" t="s">
        <v>52</v>
      </c>
      <c r="V829" t="b">
        <v>1</v>
      </c>
      <c r="W829" t="s">
        <v>45</v>
      </c>
      <c r="X829" t="s">
        <v>41</v>
      </c>
      <c r="Y829" t="s">
        <v>41</v>
      </c>
      <c r="Z829" t="s">
        <v>41</v>
      </c>
      <c r="AA829" t="s">
        <v>41</v>
      </c>
      <c r="AB829" t="s">
        <v>41</v>
      </c>
      <c r="AC829" t="s">
        <v>41</v>
      </c>
      <c r="AD829" t="s">
        <v>59</v>
      </c>
      <c r="AE829" t="s">
        <v>47</v>
      </c>
      <c r="AF829" t="s">
        <v>47</v>
      </c>
      <c r="AG829" t="s">
        <v>47</v>
      </c>
      <c r="AI829">
        <v>0</v>
      </c>
      <c r="AJ829" t="s">
        <v>76</v>
      </c>
      <c r="AK829" t="s">
        <v>49</v>
      </c>
    </row>
    <row r="830" spans="1:37" x14ac:dyDescent="0.3">
      <c r="A830">
        <v>829</v>
      </c>
      <c r="B830">
        <v>833</v>
      </c>
      <c r="C830" t="s">
        <v>37</v>
      </c>
      <c r="G830" t="s">
        <v>50</v>
      </c>
      <c r="H830">
        <v>12302</v>
      </c>
      <c r="I830" t="s">
        <v>39</v>
      </c>
      <c r="J830" t="s">
        <v>64</v>
      </c>
      <c r="K830">
        <v>0</v>
      </c>
      <c r="L830" t="s">
        <v>43</v>
      </c>
      <c r="M830" t="s">
        <v>41</v>
      </c>
      <c r="N830" t="s">
        <v>41</v>
      </c>
      <c r="O830" t="s">
        <v>42</v>
      </c>
      <c r="P830" t="s">
        <v>42</v>
      </c>
      <c r="Q830" t="s">
        <v>42</v>
      </c>
      <c r="R830" t="s">
        <v>42</v>
      </c>
      <c r="S830" t="s">
        <v>43</v>
      </c>
      <c r="T830" t="s">
        <v>42</v>
      </c>
      <c r="U830" t="s">
        <v>52</v>
      </c>
      <c r="V830" t="b">
        <v>0</v>
      </c>
      <c r="W830" t="s">
        <v>43</v>
      </c>
      <c r="X830" t="s">
        <v>41</v>
      </c>
      <c r="Y830" t="s">
        <v>42</v>
      </c>
      <c r="Z830" t="s">
        <v>42</v>
      </c>
      <c r="AA830" t="s">
        <v>41</v>
      </c>
      <c r="AB830" t="s">
        <v>41</v>
      </c>
      <c r="AC830" t="s">
        <v>41</v>
      </c>
      <c r="AD830" t="s">
        <v>53</v>
      </c>
      <c r="AE830" t="s">
        <v>62</v>
      </c>
      <c r="AF830" t="s">
        <v>62</v>
      </c>
      <c r="AG830" t="s">
        <v>79</v>
      </c>
      <c r="AI830">
        <v>0</v>
      </c>
      <c r="AJ830" t="s">
        <v>63</v>
      </c>
      <c r="AK830" t="s">
        <v>49</v>
      </c>
    </row>
    <row r="831" spans="1:37" x14ac:dyDescent="0.3">
      <c r="A831">
        <v>830</v>
      </c>
      <c r="B831">
        <v>834</v>
      </c>
      <c r="C831" t="s">
        <v>37</v>
      </c>
      <c r="G831" t="s">
        <v>61</v>
      </c>
      <c r="H831">
        <v>12309</v>
      </c>
      <c r="I831" t="s">
        <v>51</v>
      </c>
      <c r="J831" t="s">
        <v>64</v>
      </c>
      <c r="K831">
        <v>1</v>
      </c>
      <c r="L831" t="s">
        <v>41</v>
      </c>
      <c r="M831" t="s">
        <v>41</v>
      </c>
      <c r="N831" t="s">
        <v>42</v>
      </c>
      <c r="O831" t="s">
        <v>41</v>
      </c>
      <c r="P831" t="s">
        <v>41</v>
      </c>
      <c r="Q831" t="s">
        <v>42</v>
      </c>
      <c r="R831" t="s">
        <v>43</v>
      </c>
      <c r="S831" t="s">
        <v>43</v>
      </c>
      <c r="T831" t="s">
        <v>43</v>
      </c>
      <c r="U831" t="s">
        <v>56</v>
      </c>
      <c r="V831" t="b">
        <v>1</v>
      </c>
      <c r="W831" t="s">
        <v>45</v>
      </c>
      <c r="X831" t="s">
        <v>41</v>
      </c>
      <c r="Y831" t="s">
        <v>41</v>
      </c>
      <c r="Z831" t="s">
        <v>41</v>
      </c>
      <c r="AA831" t="s">
        <v>41</v>
      </c>
      <c r="AB831" t="s">
        <v>41</v>
      </c>
      <c r="AC831" t="s">
        <v>41</v>
      </c>
      <c r="AD831" t="s">
        <v>59</v>
      </c>
      <c r="AE831" t="s">
        <v>54</v>
      </c>
      <c r="AF831" t="s">
        <v>54</v>
      </c>
      <c r="AG831" t="s">
        <v>54</v>
      </c>
      <c r="AI831">
        <v>0</v>
      </c>
      <c r="AJ831" t="s">
        <v>60</v>
      </c>
      <c r="AK831" t="s">
        <v>49</v>
      </c>
    </row>
    <row r="832" spans="1:37" x14ac:dyDescent="0.3">
      <c r="A832">
        <v>831</v>
      </c>
      <c r="B832">
        <v>835</v>
      </c>
      <c r="C832" t="s">
        <v>37</v>
      </c>
      <c r="G832" t="s">
        <v>58</v>
      </c>
      <c r="H832">
        <v>12306</v>
      </c>
      <c r="I832" t="s">
        <v>51</v>
      </c>
      <c r="J832" t="s">
        <v>71</v>
      </c>
      <c r="K832">
        <v>1</v>
      </c>
      <c r="L832" t="s">
        <v>43</v>
      </c>
      <c r="M832" t="s">
        <v>43</v>
      </c>
      <c r="N832" t="s">
        <v>43</v>
      </c>
      <c r="O832" t="s">
        <v>42</v>
      </c>
      <c r="P832" t="s">
        <v>42</v>
      </c>
      <c r="Q832" t="s">
        <v>42</v>
      </c>
      <c r="R832" t="s">
        <v>43</v>
      </c>
      <c r="S832" t="s">
        <v>43</v>
      </c>
      <c r="T832" t="s">
        <v>43</v>
      </c>
      <c r="U832" t="s">
        <v>52</v>
      </c>
      <c r="V832" t="b">
        <v>0</v>
      </c>
      <c r="W832" t="s">
        <v>45</v>
      </c>
      <c r="X832" t="s">
        <v>41</v>
      </c>
      <c r="Y832" t="s">
        <v>42</v>
      </c>
      <c r="Z832" t="s">
        <v>43</v>
      </c>
      <c r="AA832" t="s">
        <v>41</v>
      </c>
      <c r="AB832" t="s">
        <v>43</v>
      </c>
      <c r="AC832" t="s">
        <v>42</v>
      </c>
      <c r="AD832" t="s">
        <v>77</v>
      </c>
      <c r="AE832" t="s">
        <v>62</v>
      </c>
      <c r="AF832" t="s">
        <v>62</v>
      </c>
      <c r="AG832" t="s">
        <v>62</v>
      </c>
      <c r="AI832">
        <v>0</v>
      </c>
      <c r="AJ832" t="s">
        <v>82</v>
      </c>
      <c r="AK832" t="s">
        <v>49</v>
      </c>
    </row>
    <row r="833" spans="1:37" x14ac:dyDescent="0.3">
      <c r="A833">
        <v>832</v>
      </c>
      <c r="B833">
        <v>836</v>
      </c>
      <c r="C833" t="s">
        <v>37</v>
      </c>
      <c r="G833" t="s">
        <v>61</v>
      </c>
      <c r="H833">
        <v>12303</v>
      </c>
      <c r="I833" t="s">
        <v>39</v>
      </c>
      <c r="J833" t="s">
        <v>144</v>
      </c>
      <c r="K833">
        <v>0</v>
      </c>
      <c r="L833" t="s">
        <v>41</v>
      </c>
      <c r="M833" t="s">
        <v>41</v>
      </c>
      <c r="N833" t="s">
        <v>42</v>
      </c>
      <c r="O833" t="s">
        <v>42</v>
      </c>
      <c r="P833" t="s">
        <v>42</v>
      </c>
      <c r="Q833" t="s">
        <v>43</v>
      </c>
      <c r="R833" t="s">
        <v>41</v>
      </c>
      <c r="S833" t="s">
        <v>41</v>
      </c>
      <c r="T833" t="s">
        <v>43</v>
      </c>
      <c r="U833" t="s">
        <v>56</v>
      </c>
      <c r="V833" t="b">
        <v>1</v>
      </c>
      <c r="W833" t="s">
        <v>45</v>
      </c>
      <c r="X833" t="s">
        <v>41</v>
      </c>
      <c r="Y833" t="s">
        <v>41</v>
      </c>
      <c r="Z833" t="s">
        <v>41</v>
      </c>
      <c r="AA833" t="s">
        <v>41</v>
      </c>
      <c r="AB833" t="s">
        <v>41</v>
      </c>
      <c r="AC833" t="s">
        <v>41</v>
      </c>
      <c r="AD833" t="s">
        <v>46</v>
      </c>
      <c r="AE833" t="s">
        <v>47</v>
      </c>
      <c r="AF833" t="s">
        <v>47</v>
      </c>
      <c r="AG833" t="s">
        <v>47</v>
      </c>
      <c r="AI833">
        <v>0</v>
      </c>
      <c r="AJ833" t="s">
        <v>70</v>
      </c>
      <c r="AK833" t="s">
        <v>49</v>
      </c>
    </row>
    <row r="834" spans="1:37" x14ac:dyDescent="0.3">
      <c r="A834">
        <v>833</v>
      </c>
      <c r="B834">
        <v>837</v>
      </c>
      <c r="C834" t="s">
        <v>37</v>
      </c>
      <c r="G834" t="s">
        <v>58</v>
      </c>
      <c r="H834">
        <v>12306</v>
      </c>
      <c r="I834" t="s">
        <v>39</v>
      </c>
      <c r="J834" t="s">
        <v>64</v>
      </c>
      <c r="K834">
        <v>0</v>
      </c>
      <c r="L834" t="s">
        <v>41</v>
      </c>
      <c r="M834" t="s">
        <v>41</v>
      </c>
      <c r="N834" t="s">
        <v>43</v>
      </c>
      <c r="O834" t="s">
        <v>42</v>
      </c>
      <c r="P834" t="s">
        <v>43</v>
      </c>
      <c r="Q834" t="s">
        <v>42</v>
      </c>
      <c r="R834" t="s">
        <v>41</v>
      </c>
      <c r="S834" t="s">
        <v>42</v>
      </c>
      <c r="T834" t="s">
        <v>43</v>
      </c>
      <c r="U834" t="s">
        <v>52</v>
      </c>
      <c r="V834" t="b">
        <v>0</v>
      </c>
      <c r="W834" t="s">
        <v>65</v>
      </c>
      <c r="X834" t="s">
        <v>41</v>
      </c>
      <c r="Y834" t="s">
        <v>41</v>
      </c>
      <c r="Z834" t="s">
        <v>43</v>
      </c>
      <c r="AA834" t="s">
        <v>43</v>
      </c>
      <c r="AB834" t="s">
        <v>41</v>
      </c>
      <c r="AC834" t="s">
        <v>43</v>
      </c>
      <c r="AD834" t="s">
        <v>53</v>
      </c>
      <c r="AE834" t="s">
        <v>62</v>
      </c>
      <c r="AF834" t="s">
        <v>62</v>
      </c>
      <c r="AG834" t="s">
        <v>62</v>
      </c>
      <c r="AI834">
        <v>0</v>
      </c>
      <c r="AJ834" t="s">
        <v>82</v>
      </c>
      <c r="AK834" t="s">
        <v>49</v>
      </c>
    </row>
    <row r="835" spans="1:37" x14ac:dyDescent="0.3">
      <c r="A835">
        <v>834</v>
      </c>
      <c r="B835">
        <v>838</v>
      </c>
      <c r="C835" t="s">
        <v>37</v>
      </c>
      <c r="G835" t="s">
        <v>85</v>
      </c>
      <c r="H835">
        <v>12302</v>
      </c>
      <c r="I835" t="s">
        <v>51</v>
      </c>
      <c r="J835" t="s">
        <v>40</v>
      </c>
      <c r="K835">
        <v>1</v>
      </c>
      <c r="L835" t="s">
        <v>43</v>
      </c>
      <c r="M835" t="s">
        <v>43</v>
      </c>
      <c r="N835" t="s">
        <v>43</v>
      </c>
      <c r="O835" t="s">
        <v>43</v>
      </c>
      <c r="P835" t="s">
        <v>41</v>
      </c>
      <c r="Q835" t="s">
        <v>41</v>
      </c>
      <c r="R835" t="s">
        <v>43</v>
      </c>
      <c r="S835" t="s">
        <v>42</v>
      </c>
      <c r="T835" t="s">
        <v>43</v>
      </c>
      <c r="U835" t="s">
        <v>56</v>
      </c>
      <c r="V835" t="b">
        <v>1</v>
      </c>
      <c r="W835" t="s">
        <v>43</v>
      </c>
      <c r="X835" t="s">
        <v>41</v>
      </c>
      <c r="Y835" t="s">
        <v>43</v>
      </c>
      <c r="Z835" t="s">
        <v>42</v>
      </c>
      <c r="AA835" t="s">
        <v>41</v>
      </c>
      <c r="AB835" t="s">
        <v>43</v>
      </c>
      <c r="AC835" t="s">
        <v>42</v>
      </c>
      <c r="AD835" t="s">
        <v>46</v>
      </c>
      <c r="AE835" t="s">
        <v>47</v>
      </c>
      <c r="AF835" t="s">
        <v>54</v>
      </c>
      <c r="AG835" t="s">
        <v>47</v>
      </c>
      <c r="AH835" t="s">
        <v>339</v>
      </c>
      <c r="AI835">
        <v>1</v>
      </c>
      <c r="AJ835" t="s">
        <v>63</v>
      </c>
      <c r="AK835" t="s">
        <v>49</v>
      </c>
    </row>
    <row r="836" spans="1:37" x14ac:dyDescent="0.3">
      <c r="A836">
        <v>835</v>
      </c>
      <c r="B836">
        <v>839</v>
      </c>
      <c r="C836" t="s">
        <v>37</v>
      </c>
      <c r="G836" t="s">
        <v>85</v>
      </c>
      <c r="H836">
        <v>12308</v>
      </c>
      <c r="I836" t="s">
        <v>51</v>
      </c>
      <c r="J836" t="s">
        <v>40</v>
      </c>
      <c r="K836">
        <v>1</v>
      </c>
      <c r="L836" t="s">
        <v>41</v>
      </c>
      <c r="M836" t="s">
        <v>41</v>
      </c>
      <c r="N836" t="s">
        <v>42</v>
      </c>
      <c r="O836" t="s">
        <v>43</v>
      </c>
      <c r="P836" t="s">
        <v>43</v>
      </c>
      <c r="Q836" t="s">
        <v>42</v>
      </c>
      <c r="R836" t="s">
        <v>42</v>
      </c>
      <c r="S836" t="s">
        <v>43</v>
      </c>
      <c r="T836" t="s">
        <v>43</v>
      </c>
      <c r="U836" t="s">
        <v>44</v>
      </c>
      <c r="V836" t="b">
        <v>0</v>
      </c>
      <c r="W836" t="s">
        <v>43</v>
      </c>
      <c r="X836" t="s">
        <v>41</v>
      </c>
      <c r="Y836" t="s">
        <v>41</v>
      </c>
      <c r="Z836" t="s">
        <v>43</v>
      </c>
      <c r="AA836" t="s">
        <v>41</v>
      </c>
      <c r="AB836" t="s">
        <v>41</v>
      </c>
      <c r="AC836" t="s">
        <v>42</v>
      </c>
      <c r="AD836" t="s">
        <v>53</v>
      </c>
      <c r="AE836" t="s">
        <v>74</v>
      </c>
      <c r="AF836" t="s">
        <v>79</v>
      </c>
      <c r="AG836" t="s">
        <v>79</v>
      </c>
      <c r="AI836">
        <v>0</v>
      </c>
      <c r="AJ836" t="s">
        <v>55</v>
      </c>
      <c r="AK836" t="s">
        <v>49</v>
      </c>
    </row>
    <row r="837" spans="1:37" x14ac:dyDescent="0.3">
      <c r="A837">
        <v>836</v>
      </c>
      <c r="B837">
        <v>840</v>
      </c>
      <c r="C837" t="s">
        <v>37</v>
      </c>
      <c r="G837" t="s">
        <v>83</v>
      </c>
      <c r="H837">
        <v>12309</v>
      </c>
      <c r="I837" t="s">
        <v>51</v>
      </c>
      <c r="J837" t="s">
        <v>40</v>
      </c>
      <c r="K837">
        <v>1</v>
      </c>
      <c r="L837" t="s">
        <v>43</v>
      </c>
      <c r="M837" t="s">
        <v>42</v>
      </c>
      <c r="N837" t="s">
        <v>42</v>
      </c>
      <c r="O837" t="s">
        <v>42</v>
      </c>
      <c r="P837" t="s">
        <v>43</v>
      </c>
      <c r="Q837" t="s">
        <v>42</v>
      </c>
      <c r="R837" t="s">
        <v>42</v>
      </c>
      <c r="S837" t="s">
        <v>42</v>
      </c>
      <c r="T837" t="s">
        <v>42</v>
      </c>
      <c r="U837" t="s">
        <v>56</v>
      </c>
      <c r="V837" t="b">
        <v>1</v>
      </c>
      <c r="W837" t="s">
        <v>45</v>
      </c>
      <c r="X837" t="s">
        <v>41</v>
      </c>
      <c r="Y837" t="s">
        <v>43</v>
      </c>
      <c r="Z837" t="s">
        <v>42</v>
      </c>
      <c r="AA837" t="s">
        <v>41</v>
      </c>
      <c r="AB837" t="s">
        <v>43</v>
      </c>
      <c r="AC837" t="s">
        <v>42</v>
      </c>
      <c r="AD837" t="s">
        <v>59</v>
      </c>
      <c r="AE837" t="s">
        <v>47</v>
      </c>
      <c r="AF837" t="s">
        <v>47</v>
      </c>
      <c r="AG837" t="s">
        <v>47</v>
      </c>
      <c r="AH837" t="s">
        <v>340</v>
      </c>
      <c r="AI837">
        <v>1</v>
      </c>
      <c r="AJ837" t="s">
        <v>60</v>
      </c>
      <c r="AK837" t="s">
        <v>49</v>
      </c>
    </row>
    <row r="838" spans="1:37" x14ac:dyDescent="0.3">
      <c r="A838">
        <v>837</v>
      </c>
      <c r="B838">
        <v>841</v>
      </c>
      <c r="C838" t="s">
        <v>37</v>
      </c>
      <c r="G838" t="s">
        <v>83</v>
      </c>
      <c r="H838">
        <v>12308</v>
      </c>
      <c r="I838" t="s">
        <v>51</v>
      </c>
      <c r="J838" t="s">
        <v>40</v>
      </c>
      <c r="K838">
        <v>0</v>
      </c>
      <c r="L838" t="s">
        <v>43</v>
      </c>
      <c r="M838" t="s">
        <v>41</v>
      </c>
      <c r="N838" t="s">
        <v>42</v>
      </c>
      <c r="O838" t="s">
        <v>41</v>
      </c>
      <c r="P838" t="s">
        <v>41</v>
      </c>
      <c r="Q838" t="s">
        <v>42</v>
      </c>
      <c r="R838" t="s">
        <v>43</v>
      </c>
      <c r="S838" t="s">
        <v>41</v>
      </c>
      <c r="T838" t="s">
        <v>43</v>
      </c>
      <c r="U838" t="s">
        <v>56</v>
      </c>
      <c r="V838" t="b">
        <v>0</v>
      </c>
      <c r="W838" t="s">
        <v>45</v>
      </c>
      <c r="X838" t="s">
        <v>41</v>
      </c>
      <c r="Y838" t="s">
        <v>43</v>
      </c>
      <c r="Z838" t="s">
        <v>43</v>
      </c>
      <c r="AA838" t="s">
        <v>41</v>
      </c>
      <c r="AB838" t="s">
        <v>41</v>
      </c>
      <c r="AC838" t="s">
        <v>43</v>
      </c>
      <c r="AD838" t="s">
        <v>77</v>
      </c>
      <c r="AE838" t="s">
        <v>79</v>
      </c>
      <c r="AF838" t="s">
        <v>62</v>
      </c>
      <c r="AG838" t="s">
        <v>79</v>
      </c>
      <c r="AI838">
        <v>0</v>
      </c>
      <c r="AJ838" t="s">
        <v>55</v>
      </c>
      <c r="AK838" t="s">
        <v>49</v>
      </c>
    </row>
    <row r="839" spans="1:37" x14ac:dyDescent="0.3">
      <c r="A839">
        <v>838</v>
      </c>
      <c r="B839">
        <v>842</v>
      </c>
      <c r="C839" t="s">
        <v>37</v>
      </c>
      <c r="G839" t="s">
        <v>50</v>
      </c>
      <c r="H839">
        <v>12304</v>
      </c>
      <c r="I839" t="s">
        <v>51</v>
      </c>
      <c r="J839" t="s">
        <v>71</v>
      </c>
      <c r="K839">
        <v>0</v>
      </c>
      <c r="L839" t="s">
        <v>41</v>
      </c>
      <c r="M839" t="s">
        <v>41</v>
      </c>
      <c r="N839" t="s">
        <v>41</v>
      </c>
      <c r="O839" t="s">
        <v>42</v>
      </c>
      <c r="P839" t="s">
        <v>43</v>
      </c>
      <c r="Q839" t="s">
        <v>42</v>
      </c>
      <c r="R839" t="s">
        <v>43</v>
      </c>
      <c r="S839" t="s">
        <v>43</v>
      </c>
      <c r="T839" t="s">
        <v>43</v>
      </c>
      <c r="U839" t="s">
        <v>56</v>
      </c>
      <c r="V839" t="b">
        <v>0</v>
      </c>
      <c r="W839" t="s">
        <v>43</v>
      </c>
      <c r="X839" t="s">
        <v>41</v>
      </c>
      <c r="Y839" t="s">
        <v>41</v>
      </c>
      <c r="Z839" t="s">
        <v>41</v>
      </c>
      <c r="AA839" t="s">
        <v>43</v>
      </c>
      <c r="AB839" t="s">
        <v>41</v>
      </c>
      <c r="AC839" t="s">
        <v>41</v>
      </c>
      <c r="AD839" t="s">
        <v>46</v>
      </c>
      <c r="AE839" t="s">
        <v>54</v>
      </c>
      <c r="AF839" t="s">
        <v>54</v>
      </c>
      <c r="AG839" t="s">
        <v>47</v>
      </c>
      <c r="AI839">
        <v>0</v>
      </c>
      <c r="AJ839" t="s">
        <v>76</v>
      </c>
      <c r="AK839" t="s">
        <v>57</v>
      </c>
    </row>
    <row r="840" spans="1:37" x14ac:dyDescent="0.3">
      <c r="A840">
        <v>839</v>
      </c>
      <c r="B840">
        <v>843</v>
      </c>
      <c r="C840" t="s">
        <v>37</v>
      </c>
      <c r="G840" t="s">
        <v>38</v>
      </c>
      <c r="H840">
        <v>12304</v>
      </c>
      <c r="I840" t="s">
        <v>88</v>
      </c>
      <c r="J840" t="s">
        <v>40</v>
      </c>
      <c r="K840">
        <v>0</v>
      </c>
      <c r="L840" t="s">
        <v>43</v>
      </c>
      <c r="M840" t="s">
        <v>43</v>
      </c>
      <c r="N840" t="s">
        <v>43</v>
      </c>
      <c r="O840" t="s">
        <v>42</v>
      </c>
      <c r="P840" t="s">
        <v>43</v>
      </c>
      <c r="Q840" t="s">
        <v>42</v>
      </c>
      <c r="R840" t="s">
        <v>42</v>
      </c>
      <c r="S840" t="s">
        <v>43</v>
      </c>
      <c r="T840" t="s">
        <v>42</v>
      </c>
      <c r="U840" t="s">
        <v>44</v>
      </c>
      <c r="V840" t="b">
        <v>0</v>
      </c>
      <c r="W840" t="s">
        <v>65</v>
      </c>
      <c r="X840" t="s">
        <v>41</v>
      </c>
      <c r="Y840" t="s">
        <v>43</v>
      </c>
      <c r="Z840" t="s">
        <v>43</v>
      </c>
      <c r="AA840" t="s">
        <v>41</v>
      </c>
      <c r="AB840" t="s">
        <v>43</v>
      </c>
      <c r="AC840" t="s">
        <v>42</v>
      </c>
      <c r="AD840" t="s">
        <v>46</v>
      </c>
      <c r="AE840" t="s">
        <v>47</v>
      </c>
      <c r="AF840" t="s">
        <v>47</v>
      </c>
      <c r="AG840" t="s">
        <v>62</v>
      </c>
      <c r="AI840">
        <v>0</v>
      </c>
      <c r="AJ840" t="s">
        <v>76</v>
      </c>
      <c r="AK840" t="s">
        <v>49</v>
      </c>
    </row>
    <row r="841" spans="1:37" x14ac:dyDescent="0.3">
      <c r="A841">
        <v>840</v>
      </c>
      <c r="B841">
        <v>844</v>
      </c>
      <c r="C841" t="s">
        <v>37</v>
      </c>
      <c r="G841" t="s">
        <v>61</v>
      </c>
      <c r="H841">
        <v>12308</v>
      </c>
      <c r="I841" t="s">
        <v>51</v>
      </c>
      <c r="J841" t="s">
        <v>71</v>
      </c>
      <c r="K841">
        <v>0</v>
      </c>
      <c r="L841" t="s">
        <v>43</v>
      </c>
      <c r="M841" t="s">
        <v>41</v>
      </c>
      <c r="N841" t="s">
        <v>41</v>
      </c>
      <c r="O841" t="s">
        <v>43</v>
      </c>
      <c r="P841" t="s">
        <v>43</v>
      </c>
      <c r="Q841" t="s">
        <v>43</v>
      </c>
      <c r="R841" t="s">
        <v>42</v>
      </c>
      <c r="S841" t="s">
        <v>43</v>
      </c>
      <c r="T841" t="s">
        <v>42</v>
      </c>
      <c r="U841" t="s">
        <v>44</v>
      </c>
      <c r="V841" t="b">
        <v>0</v>
      </c>
      <c r="W841" t="s">
        <v>65</v>
      </c>
      <c r="X841" t="s">
        <v>43</v>
      </c>
      <c r="Y841" t="s">
        <v>42</v>
      </c>
      <c r="Z841" t="s">
        <v>43</v>
      </c>
      <c r="AA841" t="s">
        <v>43</v>
      </c>
      <c r="AB841" t="s">
        <v>43</v>
      </c>
      <c r="AC841" t="s">
        <v>42</v>
      </c>
      <c r="AD841" t="s">
        <v>53</v>
      </c>
      <c r="AE841" t="s">
        <v>62</v>
      </c>
      <c r="AF841" t="s">
        <v>62</v>
      </c>
      <c r="AG841" t="s">
        <v>47</v>
      </c>
      <c r="AI841">
        <v>0</v>
      </c>
      <c r="AJ841" t="s">
        <v>55</v>
      </c>
      <c r="AK841" t="s">
        <v>49</v>
      </c>
    </row>
    <row r="842" spans="1:37" x14ac:dyDescent="0.3">
      <c r="A842">
        <v>841</v>
      </c>
      <c r="B842">
        <v>845</v>
      </c>
      <c r="C842" t="s">
        <v>37</v>
      </c>
      <c r="G842" t="s">
        <v>83</v>
      </c>
      <c r="H842">
        <v>12302</v>
      </c>
      <c r="I842" t="s">
        <v>51</v>
      </c>
      <c r="J842" t="s">
        <v>64</v>
      </c>
      <c r="K842">
        <v>1</v>
      </c>
      <c r="L842" t="s">
        <v>41</v>
      </c>
      <c r="M842" t="s">
        <v>43</v>
      </c>
      <c r="N842" t="s">
        <v>43</v>
      </c>
      <c r="O842" t="s">
        <v>41</v>
      </c>
      <c r="P842" t="s">
        <v>43</v>
      </c>
      <c r="Q842" t="s">
        <v>43</v>
      </c>
      <c r="R842" t="s">
        <v>42</v>
      </c>
      <c r="S842" t="s">
        <v>42</v>
      </c>
      <c r="T842" t="s">
        <v>42</v>
      </c>
      <c r="U842" t="s">
        <v>341</v>
      </c>
      <c r="V842" t="b">
        <v>1</v>
      </c>
      <c r="W842" t="s">
        <v>45</v>
      </c>
      <c r="X842" t="s">
        <v>41</v>
      </c>
      <c r="Y842" t="s">
        <v>43</v>
      </c>
      <c r="Z842" t="s">
        <v>43</v>
      </c>
      <c r="AA842" t="s">
        <v>41</v>
      </c>
      <c r="AB842" t="s">
        <v>43</v>
      </c>
      <c r="AC842" t="s">
        <v>42</v>
      </c>
      <c r="AD842" t="s">
        <v>46</v>
      </c>
      <c r="AE842" t="s">
        <v>62</v>
      </c>
      <c r="AF842" t="s">
        <v>62</v>
      </c>
      <c r="AG842" t="s">
        <v>62</v>
      </c>
      <c r="AI842">
        <v>0</v>
      </c>
      <c r="AJ842" t="s">
        <v>63</v>
      </c>
      <c r="AK842" t="s">
        <v>49</v>
      </c>
    </row>
    <row r="843" spans="1:37" x14ac:dyDescent="0.3">
      <c r="A843">
        <v>842</v>
      </c>
      <c r="B843">
        <v>846</v>
      </c>
      <c r="C843" t="s">
        <v>37</v>
      </c>
      <c r="G843" t="s">
        <v>83</v>
      </c>
      <c r="H843">
        <v>12304</v>
      </c>
      <c r="I843" t="s">
        <v>39</v>
      </c>
      <c r="J843" t="s">
        <v>64</v>
      </c>
      <c r="K843">
        <v>1</v>
      </c>
      <c r="L843" t="s">
        <v>41</v>
      </c>
      <c r="M843" t="s">
        <v>41</v>
      </c>
      <c r="N843" t="s">
        <v>43</v>
      </c>
      <c r="O843" t="s">
        <v>42</v>
      </c>
      <c r="P843" t="s">
        <v>42</v>
      </c>
      <c r="Q843" t="s">
        <v>42</v>
      </c>
      <c r="R843" t="s">
        <v>42</v>
      </c>
      <c r="S843" t="s">
        <v>42</v>
      </c>
      <c r="T843" t="s">
        <v>42</v>
      </c>
      <c r="U843" t="s">
        <v>52</v>
      </c>
      <c r="V843" t="b">
        <v>1</v>
      </c>
      <c r="W843" t="s">
        <v>45</v>
      </c>
      <c r="X843" t="s">
        <v>43</v>
      </c>
      <c r="Y843" t="s">
        <v>42</v>
      </c>
      <c r="Z843" t="s">
        <v>43</v>
      </c>
      <c r="AA843" t="s">
        <v>43</v>
      </c>
      <c r="AB843" t="s">
        <v>41</v>
      </c>
      <c r="AC843" t="s">
        <v>41</v>
      </c>
      <c r="AD843" t="s">
        <v>46</v>
      </c>
      <c r="AE843" t="s">
        <v>54</v>
      </c>
      <c r="AF843" t="s">
        <v>54</v>
      </c>
      <c r="AG843" t="s">
        <v>54</v>
      </c>
      <c r="AI843">
        <v>0</v>
      </c>
      <c r="AJ843" t="s">
        <v>76</v>
      </c>
      <c r="AK843" t="s">
        <v>49</v>
      </c>
    </row>
    <row r="844" spans="1:37" x14ac:dyDescent="0.3">
      <c r="A844">
        <v>843</v>
      </c>
      <c r="B844">
        <v>847</v>
      </c>
      <c r="C844" t="s">
        <v>37</v>
      </c>
      <c r="G844" t="s">
        <v>58</v>
      </c>
      <c r="H844">
        <v>12303</v>
      </c>
      <c r="I844" t="s">
        <v>39</v>
      </c>
      <c r="J844" t="s">
        <v>64</v>
      </c>
      <c r="K844">
        <v>1</v>
      </c>
      <c r="L844" t="s">
        <v>41</v>
      </c>
      <c r="M844" t="s">
        <v>41</v>
      </c>
      <c r="N844" t="s">
        <v>41</v>
      </c>
      <c r="O844" t="s">
        <v>42</v>
      </c>
      <c r="P844" t="s">
        <v>42</v>
      </c>
      <c r="Q844" t="s">
        <v>42</v>
      </c>
      <c r="R844" t="s">
        <v>43</v>
      </c>
      <c r="S844" t="s">
        <v>43</v>
      </c>
      <c r="T844" t="s">
        <v>43</v>
      </c>
      <c r="U844" t="s">
        <v>56</v>
      </c>
      <c r="V844" t="b">
        <v>0</v>
      </c>
      <c r="W844" t="s">
        <v>45</v>
      </c>
      <c r="X844" t="s">
        <v>41</v>
      </c>
      <c r="Y844" t="s">
        <v>42</v>
      </c>
      <c r="Z844" t="s">
        <v>43</v>
      </c>
      <c r="AA844" t="s">
        <v>43</v>
      </c>
      <c r="AB844" t="s">
        <v>42</v>
      </c>
      <c r="AC844" t="s">
        <v>41</v>
      </c>
      <c r="AD844" t="s">
        <v>53</v>
      </c>
      <c r="AE844" t="s">
        <v>47</v>
      </c>
      <c r="AF844" t="s">
        <v>47</v>
      </c>
      <c r="AG844" t="s">
        <v>62</v>
      </c>
      <c r="AH844" t="s">
        <v>342</v>
      </c>
      <c r="AI844">
        <v>1</v>
      </c>
      <c r="AJ844" t="s">
        <v>70</v>
      </c>
      <c r="AK844" t="s">
        <v>49</v>
      </c>
    </row>
    <row r="845" spans="1:37" x14ac:dyDescent="0.3">
      <c r="A845">
        <v>844</v>
      </c>
      <c r="B845">
        <v>848</v>
      </c>
      <c r="K845">
        <v>0</v>
      </c>
      <c r="V845" t="b">
        <v>0</v>
      </c>
      <c r="AI845">
        <v>0</v>
      </c>
      <c r="AJ845" t="s">
        <v>70</v>
      </c>
      <c r="AK845" t="s">
        <v>49</v>
      </c>
    </row>
    <row r="846" spans="1:37" x14ac:dyDescent="0.3">
      <c r="A846">
        <v>845</v>
      </c>
      <c r="B846">
        <v>849</v>
      </c>
      <c r="C846" t="s">
        <v>37</v>
      </c>
      <c r="G846" t="s">
        <v>61</v>
      </c>
      <c r="H846">
        <v>12306</v>
      </c>
      <c r="I846" t="s">
        <v>51</v>
      </c>
      <c r="J846" t="s">
        <v>40</v>
      </c>
      <c r="K846">
        <v>1</v>
      </c>
      <c r="L846" t="s">
        <v>41</v>
      </c>
      <c r="M846" t="s">
        <v>43</v>
      </c>
      <c r="N846" t="s">
        <v>42</v>
      </c>
      <c r="O846" t="s">
        <v>42</v>
      </c>
      <c r="P846" t="s">
        <v>43</v>
      </c>
      <c r="Q846" t="s">
        <v>42</v>
      </c>
      <c r="R846" t="s">
        <v>43</v>
      </c>
      <c r="S846" t="s">
        <v>41</v>
      </c>
      <c r="T846" t="s">
        <v>41</v>
      </c>
      <c r="U846" t="s">
        <v>72</v>
      </c>
      <c r="V846" t="b">
        <v>1</v>
      </c>
      <c r="W846" t="s">
        <v>65</v>
      </c>
      <c r="X846" t="s">
        <v>41</v>
      </c>
      <c r="Y846" t="s">
        <v>41</v>
      </c>
      <c r="Z846" t="s">
        <v>43</v>
      </c>
      <c r="AA846" t="s">
        <v>41</v>
      </c>
      <c r="AB846" t="s">
        <v>43</v>
      </c>
      <c r="AC846" t="s">
        <v>43</v>
      </c>
      <c r="AD846" t="s">
        <v>59</v>
      </c>
      <c r="AE846" t="s">
        <v>47</v>
      </c>
      <c r="AF846" t="s">
        <v>47</v>
      </c>
      <c r="AG846" t="s">
        <v>47</v>
      </c>
      <c r="AI846">
        <v>0</v>
      </c>
      <c r="AJ846" t="s">
        <v>82</v>
      </c>
      <c r="AK846" t="s">
        <v>49</v>
      </c>
    </row>
    <row r="847" spans="1:37" x14ac:dyDescent="0.3">
      <c r="A847">
        <v>846</v>
      </c>
      <c r="B847">
        <v>850</v>
      </c>
      <c r="C847" t="s">
        <v>37</v>
      </c>
      <c r="G847" t="s">
        <v>58</v>
      </c>
      <c r="H847">
        <v>12309</v>
      </c>
      <c r="I847" t="s">
        <v>51</v>
      </c>
      <c r="J847" t="s">
        <v>64</v>
      </c>
      <c r="K847">
        <v>1</v>
      </c>
      <c r="L847" t="s">
        <v>41</v>
      </c>
      <c r="M847" t="s">
        <v>43</v>
      </c>
      <c r="N847" t="s">
        <v>43</v>
      </c>
      <c r="O847" t="s">
        <v>43</v>
      </c>
      <c r="P847" t="s">
        <v>43</v>
      </c>
      <c r="Q847" t="s">
        <v>43</v>
      </c>
      <c r="R847" t="s">
        <v>42</v>
      </c>
      <c r="S847" t="s">
        <v>43</v>
      </c>
      <c r="T847" t="s">
        <v>43</v>
      </c>
      <c r="U847" t="s">
        <v>52</v>
      </c>
      <c r="V847" t="b">
        <v>1</v>
      </c>
      <c r="W847" t="s">
        <v>45</v>
      </c>
      <c r="X847" t="s">
        <v>43</v>
      </c>
      <c r="Y847" t="s">
        <v>43</v>
      </c>
      <c r="Z847" t="s">
        <v>43</v>
      </c>
      <c r="AA847" t="s">
        <v>41</v>
      </c>
      <c r="AB847" t="s">
        <v>41</v>
      </c>
      <c r="AC847" t="s">
        <v>43</v>
      </c>
      <c r="AD847" t="s">
        <v>59</v>
      </c>
      <c r="AE847" t="s">
        <v>47</v>
      </c>
      <c r="AF847" t="s">
        <v>47</v>
      </c>
      <c r="AG847" t="s">
        <v>54</v>
      </c>
      <c r="AI847">
        <v>0</v>
      </c>
      <c r="AJ847" t="s">
        <v>60</v>
      </c>
      <c r="AK847" t="s">
        <v>49</v>
      </c>
    </row>
    <row r="848" spans="1:37" x14ac:dyDescent="0.3">
      <c r="A848">
        <v>847</v>
      </c>
      <c r="B848">
        <v>851</v>
      </c>
      <c r="C848" t="s">
        <v>37</v>
      </c>
      <c r="G848" t="s">
        <v>58</v>
      </c>
      <c r="H848">
        <v>12309</v>
      </c>
      <c r="I848" t="s">
        <v>51</v>
      </c>
      <c r="J848" t="s">
        <v>64</v>
      </c>
      <c r="K848">
        <v>1</v>
      </c>
      <c r="L848" t="s">
        <v>41</v>
      </c>
      <c r="M848" t="s">
        <v>41</v>
      </c>
      <c r="N848" t="s">
        <v>42</v>
      </c>
      <c r="O848" t="s">
        <v>43</v>
      </c>
      <c r="P848" t="s">
        <v>43</v>
      </c>
      <c r="Q848" t="s">
        <v>43</v>
      </c>
      <c r="R848" t="s">
        <v>42</v>
      </c>
      <c r="S848" t="s">
        <v>43</v>
      </c>
      <c r="T848" t="s">
        <v>43</v>
      </c>
      <c r="U848" t="s">
        <v>52</v>
      </c>
      <c r="V848" t="b">
        <v>1</v>
      </c>
      <c r="W848" t="s">
        <v>45</v>
      </c>
      <c r="X848" t="s">
        <v>41</v>
      </c>
      <c r="Y848" t="s">
        <v>43</v>
      </c>
      <c r="Z848" t="s">
        <v>42</v>
      </c>
      <c r="AA848" t="s">
        <v>41</v>
      </c>
      <c r="AB848" t="s">
        <v>43</v>
      </c>
      <c r="AC848" t="s">
        <v>42</v>
      </c>
      <c r="AD848" t="s">
        <v>53</v>
      </c>
      <c r="AE848" t="s">
        <v>47</v>
      </c>
      <c r="AF848" t="s">
        <v>47</v>
      </c>
      <c r="AG848" t="s">
        <v>47</v>
      </c>
      <c r="AH848" t="s">
        <v>343</v>
      </c>
      <c r="AI848">
        <v>1</v>
      </c>
      <c r="AJ848" t="s">
        <v>60</v>
      </c>
      <c r="AK848" t="s">
        <v>49</v>
      </c>
    </row>
    <row r="849" spans="1:37" x14ac:dyDescent="0.3">
      <c r="A849">
        <v>848</v>
      </c>
      <c r="B849">
        <v>852</v>
      </c>
      <c r="C849" t="s">
        <v>37</v>
      </c>
      <c r="G849" t="s">
        <v>61</v>
      </c>
      <c r="H849">
        <v>12308</v>
      </c>
      <c r="I849" t="s">
        <v>39</v>
      </c>
      <c r="J849" t="s">
        <v>40</v>
      </c>
      <c r="K849">
        <v>0</v>
      </c>
      <c r="L849" t="s">
        <v>41</v>
      </c>
      <c r="M849" t="s">
        <v>42</v>
      </c>
      <c r="N849" t="s">
        <v>42</v>
      </c>
      <c r="O849" t="s">
        <v>42</v>
      </c>
      <c r="P849" t="s">
        <v>43</v>
      </c>
      <c r="Q849" t="s">
        <v>42</v>
      </c>
      <c r="R849" t="s">
        <v>42</v>
      </c>
      <c r="S849" t="s">
        <v>41</v>
      </c>
      <c r="T849" t="s">
        <v>42</v>
      </c>
      <c r="U849" t="s">
        <v>56</v>
      </c>
      <c r="V849" t="b">
        <v>0</v>
      </c>
      <c r="W849" t="s">
        <v>45</v>
      </c>
      <c r="X849" t="s">
        <v>43</v>
      </c>
      <c r="Y849" t="s">
        <v>43</v>
      </c>
      <c r="Z849" t="s">
        <v>43</v>
      </c>
      <c r="AA849" t="s">
        <v>43</v>
      </c>
      <c r="AB849" t="s">
        <v>41</v>
      </c>
      <c r="AC849" t="s">
        <v>42</v>
      </c>
      <c r="AD849" t="s">
        <v>46</v>
      </c>
      <c r="AE849" t="s">
        <v>62</v>
      </c>
      <c r="AF849" t="s">
        <v>62</v>
      </c>
      <c r="AG849" t="s">
        <v>62</v>
      </c>
      <c r="AI849">
        <v>0</v>
      </c>
      <c r="AJ849" t="s">
        <v>55</v>
      </c>
      <c r="AK849" t="s">
        <v>49</v>
      </c>
    </row>
    <row r="850" spans="1:37" x14ac:dyDescent="0.3">
      <c r="A850">
        <v>849</v>
      </c>
      <c r="B850">
        <v>853</v>
      </c>
      <c r="C850" t="s">
        <v>37</v>
      </c>
      <c r="G850" t="s">
        <v>61</v>
      </c>
      <c r="H850">
        <v>12304</v>
      </c>
      <c r="I850" t="s">
        <v>39</v>
      </c>
      <c r="J850" t="s">
        <v>64</v>
      </c>
      <c r="K850">
        <v>1</v>
      </c>
      <c r="L850" t="s">
        <v>41</v>
      </c>
      <c r="M850" t="s">
        <v>41</v>
      </c>
      <c r="N850" t="s">
        <v>43</v>
      </c>
      <c r="O850" t="s">
        <v>42</v>
      </c>
      <c r="P850" t="s">
        <v>43</v>
      </c>
      <c r="Q850" t="s">
        <v>43</v>
      </c>
      <c r="R850" t="s">
        <v>42</v>
      </c>
      <c r="S850" t="s">
        <v>41</v>
      </c>
      <c r="T850" t="s">
        <v>42</v>
      </c>
      <c r="U850" t="s">
        <v>52</v>
      </c>
      <c r="V850" t="b">
        <v>0</v>
      </c>
      <c r="W850" t="s">
        <v>45</v>
      </c>
      <c r="X850" t="s">
        <v>43</v>
      </c>
      <c r="Y850" t="s">
        <v>43</v>
      </c>
      <c r="Z850" t="s">
        <v>41</v>
      </c>
      <c r="AA850" t="s">
        <v>43</v>
      </c>
      <c r="AB850" t="s">
        <v>43</v>
      </c>
      <c r="AC850" t="s">
        <v>41</v>
      </c>
      <c r="AD850" t="s">
        <v>77</v>
      </c>
      <c r="AE850" t="s">
        <v>62</v>
      </c>
      <c r="AF850" t="s">
        <v>62</v>
      </c>
      <c r="AG850" t="s">
        <v>62</v>
      </c>
      <c r="AI850">
        <v>0</v>
      </c>
      <c r="AJ850" t="s">
        <v>76</v>
      </c>
      <c r="AK850" t="s">
        <v>49</v>
      </c>
    </row>
    <row r="851" spans="1:37" x14ac:dyDescent="0.3">
      <c r="A851">
        <v>850</v>
      </c>
      <c r="B851">
        <v>854</v>
      </c>
      <c r="C851" t="s">
        <v>37</v>
      </c>
      <c r="G851" t="s">
        <v>61</v>
      </c>
      <c r="H851">
        <v>12309</v>
      </c>
      <c r="I851" t="s">
        <v>51</v>
      </c>
      <c r="J851" t="s">
        <v>64</v>
      </c>
      <c r="K851">
        <v>1</v>
      </c>
      <c r="L851" t="s">
        <v>41</v>
      </c>
      <c r="M851" t="s">
        <v>41</v>
      </c>
      <c r="N851" t="s">
        <v>41</v>
      </c>
      <c r="O851" t="s">
        <v>42</v>
      </c>
      <c r="P851" t="s">
        <v>43</v>
      </c>
      <c r="Q851" t="s">
        <v>43</v>
      </c>
      <c r="R851" t="s">
        <v>43</v>
      </c>
      <c r="S851" t="s">
        <v>42</v>
      </c>
      <c r="T851" t="s">
        <v>42</v>
      </c>
      <c r="U851" t="s">
        <v>44</v>
      </c>
      <c r="V851" t="b">
        <v>0</v>
      </c>
      <c r="W851" t="s">
        <v>45</v>
      </c>
      <c r="X851" t="s">
        <v>41</v>
      </c>
      <c r="Y851" t="s">
        <v>42</v>
      </c>
      <c r="Z851" t="s">
        <v>42</v>
      </c>
      <c r="AA851" t="s">
        <v>41</v>
      </c>
      <c r="AB851" t="s">
        <v>43</v>
      </c>
      <c r="AC851" t="s">
        <v>42</v>
      </c>
      <c r="AD851" t="s">
        <v>46</v>
      </c>
      <c r="AE851" t="s">
        <v>47</v>
      </c>
      <c r="AF851" t="s">
        <v>47</v>
      </c>
      <c r="AG851" t="s">
        <v>47</v>
      </c>
      <c r="AI851">
        <v>0</v>
      </c>
      <c r="AJ851" t="s">
        <v>60</v>
      </c>
      <c r="AK851" t="s">
        <v>49</v>
      </c>
    </row>
    <row r="852" spans="1:37" x14ac:dyDescent="0.3">
      <c r="A852">
        <v>851</v>
      </c>
      <c r="B852">
        <v>855</v>
      </c>
      <c r="C852" t="s">
        <v>37</v>
      </c>
      <c r="G852" t="s">
        <v>58</v>
      </c>
      <c r="H852">
        <v>12309</v>
      </c>
      <c r="I852" t="s">
        <v>39</v>
      </c>
      <c r="J852" t="s">
        <v>40</v>
      </c>
      <c r="K852">
        <v>1</v>
      </c>
      <c r="L852" t="s">
        <v>41</v>
      </c>
      <c r="M852" t="s">
        <v>41</v>
      </c>
      <c r="N852" t="s">
        <v>42</v>
      </c>
      <c r="O852" t="s">
        <v>43</v>
      </c>
      <c r="P852" t="s">
        <v>43</v>
      </c>
      <c r="Q852" t="s">
        <v>42</v>
      </c>
      <c r="R852" t="s">
        <v>43</v>
      </c>
      <c r="S852" t="s">
        <v>43</v>
      </c>
      <c r="T852" t="s">
        <v>43</v>
      </c>
      <c r="U852" t="s">
        <v>52</v>
      </c>
      <c r="V852" t="b">
        <v>1</v>
      </c>
      <c r="W852" t="s">
        <v>45</v>
      </c>
      <c r="X852" t="s">
        <v>41</v>
      </c>
      <c r="Y852" t="s">
        <v>42</v>
      </c>
      <c r="Z852" t="s">
        <v>42</v>
      </c>
      <c r="AA852" t="s">
        <v>41</v>
      </c>
      <c r="AB852" t="s">
        <v>43</v>
      </c>
      <c r="AC852" t="s">
        <v>42</v>
      </c>
      <c r="AD852" t="s">
        <v>59</v>
      </c>
      <c r="AE852" t="s">
        <v>54</v>
      </c>
      <c r="AF852" t="s">
        <v>54</v>
      </c>
      <c r="AG852" t="s">
        <v>54</v>
      </c>
      <c r="AI852">
        <v>0</v>
      </c>
      <c r="AJ852" t="s">
        <v>60</v>
      </c>
      <c r="AK852" t="s">
        <v>49</v>
      </c>
    </row>
    <row r="853" spans="1:37" x14ac:dyDescent="0.3">
      <c r="A853">
        <v>852</v>
      </c>
      <c r="B853">
        <v>856</v>
      </c>
      <c r="C853" t="s">
        <v>37</v>
      </c>
      <c r="G853" t="s">
        <v>58</v>
      </c>
      <c r="H853">
        <v>12309</v>
      </c>
      <c r="I853" t="s">
        <v>51</v>
      </c>
      <c r="J853" t="s">
        <v>64</v>
      </c>
      <c r="K853">
        <v>1</v>
      </c>
      <c r="L853" t="s">
        <v>41</v>
      </c>
      <c r="M853" t="s">
        <v>41</v>
      </c>
      <c r="N853" t="s">
        <v>41</v>
      </c>
      <c r="O853" t="s">
        <v>43</v>
      </c>
      <c r="P853" t="s">
        <v>43</v>
      </c>
      <c r="Q853" t="s">
        <v>43</v>
      </c>
      <c r="R853" t="s">
        <v>43</v>
      </c>
      <c r="S853" t="s">
        <v>43</v>
      </c>
      <c r="T853" t="s">
        <v>41</v>
      </c>
      <c r="U853" t="s">
        <v>72</v>
      </c>
      <c r="V853" t="b">
        <v>0</v>
      </c>
      <c r="W853" t="s">
        <v>45</v>
      </c>
      <c r="X853" t="s">
        <v>41</v>
      </c>
      <c r="Y853" t="s">
        <v>41</v>
      </c>
      <c r="Z853" t="s">
        <v>43</v>
      </c>
      <c r="AA853" t="s">
        <v>41</v>
      </c>
      <c r="AB853" t="s">
        <v>41</v>
      </c>
      <c r="AC853" t="s">
        <v>43</v>
      </c>
      <c r="AD853" t="s">
        <v>59</v>
      </c>
      <c r="AE853" t="s">
        <v>47</v>
      </c>
      <c r="AF853" t="s">
        <v>62</v>
      </c>
      <c r="AG853" t="s">
        <v>47</v>
      </c>
      <c r="AI853">
        <v>0</v>
      </c>
      <c r="AJ853" t="s">
        <v>60</v>
      </c>
      <c r="AK853" t="s">
        <v>49</v>
      </c>
    </row>
    <row r="854" spans="1:37" x14ac:dyDescent="0.3">
      <c r="A854">
        <v>853</v>
      </c>
      <c r="B854">
        <v>857</v>
      </c>
      <c r="C854" t="s">
        <v>37</v>
      </c>
      <c r="G854" t="s">
        <v>61</v>
      </c>
      <c r="H854">
        <v>12309</v>
      </c>
      <c r="I854" t="s">
        <v>51</v>
      </c>
      <c r="J854" t="s">
        <v>71</v>
      </c>
      <c r="K854">
        <v>1</v>
      </c>
      <c r="L854" t="s">
        <v>41</v>
      </c>
      <c r="M854" t="s">
        <v>43</v>
      </c>
      <c r="N854" t="s">
        <v>41</v>
      </c>
      <c r="O854" t="s">
        <v>42</v>
      </c>
      <c r="P854" t="s">
        <v>43</v>
      </c>
      <c r="Q854" t="s">
        <v>42</v>
      </c>
      <c r="R854" t="s">
        <v>42</v>
      </c>
      <c r="S854" t="s">
        <v>43</v>
      </c>
      <c r="T854" t="s">
        <v>43</v>
      </c>
      <c r="U854" t="s">
        <v>44</v>
      </c>
      <c r="V854" t="b">
        <v>0</v>
      </c>
      <c r="W854" t="s">
        <v>45</v>
      </c>
      <c r="X854" t="s">
        <v>41</v>
      </c>
      <c r="Y854" t="s">
        <v>42</v>
      </c>
      <c r="Z854" t="s">
        <v>42</v>
      </c>
      <c r="AA854" t="s">
        <v>41</v>
      </c>
      <c r="AB854" t="s">
        <v>42</v>
      </c>
      <c r="AC854" t="s">
        <v>42</v>
      </c>
      <c r="AD854" t="s">
        <v>59</v>
      </c>
      <c r="AE854" t="s">
        <v>54</v>
      </c>
      <c r="AF854" t="s">
        <v>54</v>
      </c>
      <c r="AG854" t="s">
        <v>54</v>
      </c>
      <c r="AI854">
        <v>0</v>
      </c>
      <c r="AJ854" t="s">
        <v>60</v>
      </c>
      <c r="AK854" t="s">
        <v>49</v>
      </c>
    </row>
    <row r="855" spans="1:37" x14ac:dyDescent="0.3">
      <c r="A855">
        <v>854</v>
      </c>
      <c r="B855">
        <v>858</v>
      </c>
      <c r="C855" t="s">
        <v>37</v>
      </c>
      <c r="G855" t="s">
        <v>83</v>
      </c>
      <c r="H855">
        <v>12302</v>
      </c>
      <c r="I855" t="s">
        <v>51</v>
      </c>
      <c r="J855" t="s">
        <v>64</v>
      </c>
      <c r="K855">
        <v>1</v>
      </c>
      <c r="L855" t="s">
        <v>41</v>
      </c>
      <c r="M855" t="s">
        <v>43</v>
      </c>
      <c r="N855" t="s">
        <v>43</v>
      </c>
      <c r="O855" t="s">
        <v>43</v>
      </c>
      <c r="P855" t="s">
        <v>43</v>
      </c>
      <c r="Q855" t="s">
        <v>43</v>
      </c>
      <c r="R855" t="s">
        <v>42</v>
      </c>
      <c r="S855" t="s">
        <v>42</v>
      </c>
      <c r="T855" t="s">
        <v>42</v>
      </c>
      <c r="U855" t="s">
        <v>56</v>
      </c>
      <c r="V855" t="b">
        <v>0</v>
      </c>
      <c r="W855" t="s">
        <v>65</v>
      </c>
      <c r="X855" t="s">
        <v>41</v>
      </c>
      <c r="Y855" t="s">
        <v>41</v>
      </c>
      <c r="Z855" t="s">
        <v>43</v>
      </c>
      <c r="AA855" t="s">
        <v>41</v>
      </c>
      <c r="AB855" t="s">
        <v>41</v>
      </c>
      <c r="AC855" t="s">
        <v>42</v>
      </c>
      <c r="AD855" t="s">
        <v>46</v>
      </c>
      <c r="AE855" t="s">
        <v>62</v>
      </c>
      <c r="AF855" t="s">
        <v>62</v>
      </c>
      <c r="AG855" t="s">
        <v>62</v>
      </c>
      <c r="AI855">
        <v>0</v>
      </c>
      <c r="AJ855" t="s">
        <v>63</v>
      </c>
      <c r="AK855" t="s">
        <v>49</v>
      </c>
    </row>
    <row r="856" spans="1:37" x14ac:dyDescent="0.3">
      <c r="A856">
        <v>855</v>
      </c>
      <c r="B856">
        <v>859</v>
      </c>
      <c r="C856" t="s">
        <v>37</v>
      </c>
      <c r="G856" t="s">
        <v>50</v>
      </c>
      <c r="H856">
        <v>12305</v>
      </c>
      <c r="I856" t="s">
        <v>39</v>
      </c>
      <c r="J856" t="s">
        <v>130</v>
      </c>
      <c r="K856">
        <v>0</v>
      </c>
      <c r="L856" t="s">
        <v>41</v>
      </c>
      <c r="M856" t="s">
        <v>43</v>
      </c>
      <c r="N856" t="s">
        <v>42</v>
      </c>
      <c r="O856" t="s">
        <v>43</v>
      </c>
      <c r="P856" t="s">
        <v>43</v>
      </c>
      <c r="Q856" t="s">
        <v>43</v>
      </c>
      <c r="R856" t="s">
        <v>41</v>
      </c>
      <c r="S856" t="s">
        <v>43</v>
      </c>
      <c r="T856" t="s">
        <v>41</v>
      </c>
      <c r="U856" t="s">
        <v>56</v>
      </c>
      <c r="V856" t="b">
        <v>0</v>
      </c>
      <c r="W856" t="s">
        <v>41</v>
      </c>
      <c r="X856" t="s">
        <v>41</v>
      </c>
      <c r="Y856" t="s">
        <v>43</v>
      </c>
      <c r="Z856" t="s">
        <v>41</v>
      </c>
      <c r="AA856" t="s">
        <v>41</v>
      </c>
      <c r="AB856" t="s">
        <v>41</v>
      </c>
      <c r="AC856" t="s">
        <v>41</v>
      </c>
      <c r="AD856" t="s">
        <v>53</v>
      </c>
      <c r="AE856" t="s">
        <v>62</v>
      </c>
      <c r="AF856" t="s">
        <v>62</v>
      </c>
      <c r="AG856" t="s">
        <v>62</v>
      </c>
      <c r="AH856" t="s">
        <v>344</v>
      </c>
      <c r="AI856">
        <v>1</v>
      </c>
      <c r="AJ856" t="s">
        <v>48</v>
      </c>
      <c r="AK856" t="s">
        <v>49</v>
      </c>
    </row>
    <row r="857" spans="1:37" x14ac:dyDescent="0.3">
      <c r="A857">
        <v>856</v>
      </c>
      <c r="B857">
        <v>860</v>
      </c>
      <c r="C857" t="s">
        <v>37</v>
      </c>
      <c r="G857" t="s">
        <v>61</v>
      </c>
      <c r="H857">
        <v>12305</v>
      </c>
      <c r="I857" t="s">
        <v>39</v>
      </c>
      <c r="J857" t="s">
        <v>40</v>
      </c>
      <c r="K857">
        <v>0</v>
      </c>
      <c r="L857" t="s">
        <v>42</v>
      </c>
      <c r="M857" t="s">
        <v>41</v>
      </c>
      <c r="N857" t="s">
        <v>42</v>
      </c>
      <c r="O857" t="s">
        <v>42</v>
      </c>
      <c r="P857" t="s">
        <v>42</v>
      </c>
      <c r="Q857" t="s">
        <v>42</v>
      </c>
      <c r="R857" t="s">
        <v>43</v>
      </c>
      <c r="S857" t="s">
        <v>43</v>
      </c>
      <c r="T857" t="s">
        <v>42</v>
      </c>
      <c r="U857" t="s">
        <v>56</v>
      </c>
      <c r="V857" t="b">
        <v>0</v>
      </c>
      <c r="W857" t="s">
        <v>43</v>
      </c>
      <c r="X857" t="s">
        <v>43</v>
      </c>
      <c r="Y857" t="s">
        <v>43</v>
      </c>
      <c r="Z857" t="s">
        <v>43</v>
      </c>
      <c r="AA857" t="s">
        <v>42</v>
      </c>
      <c r="AB857" t="s">
        <v>42</v>
      </c>
      <c r="AC857" t="s">
        <v>43</v>
      </c>
      <c r="AD857" t="s">
        <v>53</v>
      </c>
      <c r="AE857" t="s">
        <v>47</v>
      </c>
      <c r="AF857" t="s">
        <v>47</v>
      </c>
      <c r="AG857" t="s">
        <v>62</v>
      </c>
      <c r="AH857" t="s">
        <v>345</v>
      </c>
      <c r="AI857">
        <v>1</v>
      </c>
      <c r="AJ857" t="s">
        <v>48</v>
      </c>
      <c r="AK857" t="s">
        <v>49</v>
      </c>
    </row>
    <row r="858" spans="1:37" x14ac:dyDescent="0.3">
      <c r="A858">
        <v>857</v>
      </c>
      <c r="B858">
        <v>861</v>
      </c>
      <c r="C858" t="s">
        <v>37</v>
      </c>
      <c r="G858" t="s">
        <v>85</v>
      </c>
      <c r="H858">
        <v>12305</v>
      </c>
      <c r="I858" t="s">
        <v>39</v>
      </c>
      <c r="J858" t="s">
        <v>40</v>
      </c>
      <c r="K858">
        <v>0</v>
      </c>
      <c r="L858" t="s">
        <v>41</v>
      </c>
      <c r="M858" t="s">
        <v>41</v>
      </c>
      <c r="N858" t="s">
        <v>42</v>
      </c>
      <c r="O858" t="s">
        <v>42</v>
      </c>
      <c r="P858" t="s">
        <v>42</v>
      </c>
      <c r="Q858" t="s">
        <v>42</v>
      </c>
      <c r="R858" t="s">
        <v>43</v>
      </c>
      <c r="S858" t="s">
        <v>43</v>
      </c>
      <c r="T858" t="s">
        <v>42</v>
      </c>
      <c r="U858" t="s">
        <v>56</v>
      </c>
      <c r="V858" t="b">
        <v>0</v>
      </c>
      <c r="W858" t="s">
        <v>41</v>
      </c>
      <c r="X858" t="s">
        <v>43</v>
      </c>
      <c r="Y858" t="s">
        <v>43</v>
      </c>
      <c r="Z858" t="s">
        <v>41</v>
      </c>
      <c r="AA858" t="s">
        <v>43</v>
      </c>
      <c r="AB858" t="s">
        <v>41</v>
      </c>
      <c r="AC858" t="s">
        <v>43</v>
      </c>
      <c r="AD858" t="s">
        <v>53</v>
      </c>
      <c r="AE858" t="s">
        <v>62</v>
      </c>
      <c r="AF858" t="s">
        <v>62</v>
      </c>
      <c r="AG858" t="s">
        <v>62</v>
      </c>
      <c r="AH858" t="s">
        <v>346</v>
      </c>
      <c r="AI858">
        <v>1</v>
      </c>
      <c r="AJ858" t="s">
        <v>48</v>
      </c>
      <c r="AK858" t="s">
        <v>49</v>
      </c>
    </row>
    <row r="859" spans="1:37" x14ac:dyDescent="0.3">
      <c r="A859">
        <v>858</v>
      </c>
      <c r="B859">
        <v>862</v>
      </c>
      <c r="C859" t="s">
        <v>37</v>
      </c>
      <c r="G859" t="s">
        <v>58</v>
      </c>
      <c r="H859">
        <v>12308</v>
      </c>
      <c r="I859" t="s">
        <v>39</v>
      </c>
      <c r="J859" t="s">
        <v>64</v>
      </c>
      <c r="K859">
        <v>0</v>
      </c>
      <c r="L859" t="s">
        <v>41</v>
      </c>
      <c r="M859" t="s">
        <v>41</v>
      </c>
      <c r="N859" t="s">
        <v>42</v>
      </c>
      <c r="O859" t="s">
        <v>42</v>
      </c>
      <c r="P859" t="s">
        <v>43</v>
      </c>
      <c r="Q859" t="s">
        <v>42</v>
      </c>
      <c r="R859" t="s">
        <v>43</v>
      </c>
      <c r="S859" t="s">
        <v>41</v>
      </c>
      <c r="T859" t="s">
        <v>41</v>
      </c>
      <c r="U859" t="s">
        <v>52</v>
      </c>
      <c r="V859" t="b">
        <v>0</v>
      </c>
      <c r="W859" t="s">
        <v>65</v>
      </c>
      <c r="X859" t="s">
        <v>41</v>
      </c>
      <c r="Y859" t="s">
        <v>43</v>
      </c>
      <c r="Z859" t="s">
        <v>43</v>
      </c>
      <c r="AA859" t="s">
        <v>43</v>
      </c>
      <c r="AB859" t="s">
        <v>41</v>
      </c>
      <c r="AC859" t="s">
        <v>43</v>
      </c>
      <c r="AD859" t="s">
        <v>77</v>
      </c>
      <c r="AE859" t="s">
        <v>47</v>
      </c>
      <c r="AF859" t="s">
        <v>47</v>
      </c>
      <c r="AG859" t="s">
        <v>79</v>
      </c>
      <c r="AI859">
        <v>0</v>
      </c>
      <c r="AJ859" t="s">
        <v>55</v>
      </c>
      <c r="AK859" t="s">
        <v>49</v>
      </c>
    </row>
    <row r="860" spans="1:37" x14ac:dyDescent="0.3">
      <c r="A860">
        <v>859</v>
      </c>
      <c r="B860">
        <v>863</v>
      </c>
      <c r="C860" t="s">
        <v>37</v>
      </c>
      <c r="G860" t="s">
        <v>50</v>
      </c>
      <c r="H860">
        <v>12305</v>
      </c>
      <c r="I860" t="s">
        <v>347</v>
      </c>
      <c r="J860" t="s">
        <v>40</v>
      </c>
      <c r="K860">
        <v>0</v>
      </c>
      <c r="L860" t="s">
        <v>43</v>
      </c>
      <c r="M860" t="s">
        <v>43</v>
      </c>
      <c r="N860" t="s">
        <v>42</v>
      </c>
      <c r="O860" t="s">
        <v>42</v>
      </c>
      <c r="P860" t="s">
        <v>43</v>
      </c>
      <c r="Q860" t="s">
        <v>43</v>
      </c>
      <c r="R860" t="s">
        <v>41</v>
      </c>
      <c r="S860" t="s">
        <v>43</v>
      </c>
      <c r="T860" t="s">
        <v>43</v>
      </c>
      <c r="U860" t="s">
        <v>44</v>
      </c>
      <c r="V860" t="b">
        <v>0</v>
      </c>
      <c r="W860" t="s">
        <v>73</v>
      </c>
      <c r="X860" t="s">
        <v>43</v>
      </c>
      <c r="Y860" t="s">
        <v>43</v>
      </c>
      <c r="Z860" t="s">
        <v>43</v>
      </c>
      <c r="AA860" t="s">
        <v>41</v>
      </c>
      <c r="AB860" t="s">
        <v>43</v>
      </c>
      <c r="AC860" t="s">
        <v>43</v>
      </c>
      <c r="AD860" t="s">
        <v>77</v>
      </c>
      <c r="AE860" t="s">
        <v>47</v>
      </c>
      <c r="AF860" t="s">
        <v>62</v>
      </c>
      <c r="AG860" t="s">
        <v>62</v>
      </c>
      <c r="AI860">
        <v>0</v>
      </c>
      <c r="AJ860" t="s">
        <v>48</v>
      </c>
      <c r="AK860" t="s">
        <v>57</v>
      </c>
    </row>
    <row r="861" spans="1:37" x14ac:dyDescent="0.3">
      <c r="A861">
        <v>860</v>
      </c>
      <c r="B861">
        <v>864</v>
      </c>
      <c r="C861" t="s">
        <v>37</v>
      </c>
      <c r="G861" t="s">
        <v>83</v>
      </c>
      <c r="H861">
        <v>12305</v>
      </c>
      <c r="I861" t="s">
        <v>348</v>
      </c>
      <c r="J861" t="s">
        <v>40</v>
      </c>
      <c r="K861">
        <v>0</v>
      </c>
      <c r="L861" t="s">
        <v>41</v>
      </c>
      <c r="M861" t="s">
        <v>42</v>
      </c>
      <c r="N861" t="s">
        <v>42</v>
      </c>
      <c r="O861" t="s">
        <v>42</v>
      </c>
      <c r="P861" t="s">
        <v>43</v>
      </c>
      <c r="Q861" t="s">
        <v>42</v>
      </c>
      <c r="R861" t="s">
        <v>43</v>
      </c>
      <c r="S861" t="s">
        <v>43</v>
      </c>
      <c r="T861" t="s">
        <v>42</v>
      </c>
      <c r="U861" t="s">
        <v>56</v>
      </c>
      <c r="V861" t="b">
        <v>1</v>
      </c>
      <c r="W861" t="s">
        <v>43</v>
      </c>
      <c r="X861" t="s">
        <v>41</v>
      </c>
      <c r="Y861" t="s">
        <v>43</v>
      </c>
      <c r="Z861" t="s">
        <v>42</v>
      </c>
      <c r="AA861" t="s">
        <v>41</v>
      </c>
      <c r="AB861" t="s">
        <v>43</v>
      </c>
      <c r="AC861" t="s">
        <v>42</v>
      </c>
      <c r="AD861" t="s">
        <v>46</v>
      </c>
      <c r="AE861" t="s">
        <v>47</v>
      </c>
      <c r="AF861" t="s">
        <v>47</v>
      </c>
      <c r="AG861" t="s">
        <v>47</v>
      </c>
      <c r="AI861">
        <v>0</v>
      </c>
      <c r="AJ861" t="s">
        <v>48</v>
      </c>
      <c r="AK861" t="s">
        <v>49</v>
      </c>
    </row>
    <row r="862" spans="1:37" x14ac:dyDescent="0.3">
      <c r="A862">
        <v>861</v>
      </c>
      <c r="B862">
        <v>865</v>
      </c>
      <c r="C862" t="s">
        <v>37</v>
      </c>
      <c r="G862" t="s">
        <v>50</v>
      </c>
      <c r="H862">
        <v>12305</v>
      </c>
      <c r="I862" t="s">
        <v>39</v>
      </c>
      <c r="J862" t="s">
        <v>40</v>
      </c>
      <c r="K862">
        <v>0</v>
      </c>
      <c r="L862" t="s">
        <v>41</v>
      </c>
      <c r="M862" t="s">
        <v>41</v>
      </c>
      <c r="N862" t="s">
        <v>42</v>
      </c>
      <c r="O862" t="s">
        <v>42</v>
      </c>
      <c r="P862" t="s">
        <v>41</v>
      </c>
      <c r="Q862" t="s">
        <v>42</v>
      </c>
      <c r="R862" t="s">
        <v>42</v>
      </c>
      <c r="S862" t="s">
        <v>42</v>
      </c>
      <c r="T862" t="s">
        <v>42</v>
      </c>
      <c r="U862" t="s">
        <v>52</v>
      </c>
      <c r="V862" t="b">
        <v>0</v>
      </c>
      <c r="W862" t="s">
        <v>73</v>
      </c>
      <c r="X862" t="s">
        <v>41</v>
      </c>
      <c r="Y862" t="s">
        <v>41</v>
      </c>
      <c r="Z862" t="s">
        <v>41</v>
      </c>
      <c r="AA862" t="s">
        <v>43</v>
      </c>
      <c r="AB862" t="s">
        <v>41</v>
      </c>
      <c r="AC862" t="s">
        <v>41</v>
      </c>
      <c r="AD862" t="s">
        <v>77</v>
      </c>
      <c r="AE862" t="s">
        <v>79</v>
      </c>
      <c r="AF862" t="s">
        <v>62</v>
      </c>
      <c r="AG862" t="s">
        <v>62</v>
      </c>
      <c r="AH862" t="s">
        <v>349</v>
      </c>
      <c r="AI862">
        <v>1</v>
      </c>
      <c r="AJ862" t="s">
        <v>48</v>
      </c>
      <c r="AK862" t="s">
        <v>49</v>
      </c>
    </row>
    <row r="863" spans="1:37" x14ac:dyDescent="0.3">
      <c r="A863">
        <v>862</v>
      </c>
      <c r="B863">
        <v>866</v>
      </c>
      <c r="C863" t="s">
        <v>37</v>
      </c>
      <c r="G863" t="s">
        <v>50</v>
      </c>
      <c r="H863">
        <v>12305</v>
      </c>
      <c r="I863" t="s">
        <v>39</v>
      </c>
      <c r="J863" t="s">
        <v>40</v>
      </c>
      <c r="K863">
        <v>0</v>
      </c>
      <c r="L863" t="s">
        <v>41</v>
      </c>
      <c r="M863" t="s">
        <v>41</v>
      </c>
      <c r="N863" t="s">
        <v>42</v>
      </c>
      <c r="O863" t="s">
        <v>42</v>
      </c>
      <c r="P863" t="s">
        <v>42</v>
      </c>
      <c r="Q863" t="s">
        <v>42</v>
      </c>
      <c r="R863" t="s">
        <v>42</v>
      </c>
      <c r="S863" t="s">
        <v>41</v>
      </c>
      <c r="T863" t="s">
        <v>42</v>
      </c>
      <c r="U863" t="s">
        <v>56</v>
      </c>
      <c r="V863" t="b">
        <v>0</v>
      </c>
      <c r="W863" t="s">
        <v>65</v>
      </c>
      <c r="X863" t="s">
        <v>41</v>
      </c>
      <c r="Y863" t="s">
        <v>43</v>
      </c>
      <c r="Z863" t="s">
        <v>42</v>
      </c>
      <c r="AA863" t="s">
        <v>41</v>
      </c>
      <c r="AB863" t="s">
        <v>43</v>
      </c>
      <c r="AC863" t="s">
        <v>42</v>
      </c>
      <c r="AD863" t="s">
        <v>53</v>
      </c>
      <c r="AE863" t="s">
        <v>47</v>
      </c>
      <c r="AF863" t="s">
        <v>47</v>
      </c>
      <c r="AG863" t="s">
        <v>47</v>
      </c>
      <c r="AI863">
        <v>0</v>
      </c>
      <c r="AJ863" t="s">
        <v>48</v>
      </c>
      <c r="AK863" t="s">
        <v>49</v>
      </c>
    </row>
    <row r="864" spans="1:37" x14ac:dyDescent="0.3">
      <c r="A864">
        <v>863</v>
      </c>
      <c r="B864">
        <v>867</v>
      </c>
      <c r="C864" t="s">
        <v>37</v>
      </c>
      <c r="G864" t="s">
        <v>67</v>
      </c>
      <c r="H864">
        <v>12303</v>
      </c>
      <c r="I864" t="s">
        <v>51</v>
      </c>
      <c r="J864" t="s">
        <v>144</v>
      </c>
      <c r="K864">
        <v>0</v>
      </c>
      <c r="L864" t="s">
        <v>42</v>
      </c>
      <c r="M864" t="s">
        <v>42</v>
      </c>
      <c r="N864" t="s">
        <v>42</v>
      </c>
      <c r="O864" t="s">
        <v>41</v>
      </c>
      <c r="P864" t="s">
        <v>42</v>
      </c>
      <c r="Q864" t="s">
        <v>42</v>
      </c>
      <c r="R864" t="s">
        <v>42</v>
      </c>
      <c r="S864" t="s">
        <v>42</v>
      </c>
      <c r="T864" t="s">
        <v>42</v>
      </c>
      <c r="U864" t="s">
        <v>56</v>
      </c>
      <c r="V864" t="b">
        <v>0</v>
      </c>
      <c r="W864" t="s">
        <v>45</v>
      </c>
      <c r="X864" t="s">
        <v>42</v>
      </c>
      <c r="Y864" t="s">
        <v>42</v>
      </c>
      <c r="Z864" t="s">
        <v>42</v>
      </c>
      <c r="AA864" t="s">
        <v>43</v>
      </c>
      <c r="AB864" t="s">
        <v>42</v>
      </c>
      <c r="AC864" t="s">
        <v>43</v>
      </c>
      <c r="AD864" t="s">
        <v>59</v>
      </c>
      <c r="AE864" t="s">
        <v>54</v>
      </c>
      <c r="AF864" t="s">
        <v>47</v>
      </c>
      <c r="AG864" t="s">
        <v>54</v>
      </c>
      <c r="AI864">
        <v>0</v>
      </c>
      <c r="AJ864" t="s">
        <v>70</v>
      </c>
      <c r="AK864" t="s">
        <v>84</v>
      </c>
    </row>
    <row r="865" spans="1:37" x14ac:dyDescent="0.3">
      <c r="A865">
        <v>864</v>
      </c>
      <c r="B865">
        <v>868</v>
      </c>
      <c r="C865" t="s">
        <v>37</v>
      </c>
      <c r="G865" t="s">
        <v>83</v>
      </c>
      <c r="H865">
        <v>12305</v>
      </c>
      <c r="I865" t="s">
        <v>39</v>
      </c>
      <c r="J865" t="s">
        <v>40</v>
      </c>
      <c r="K865">
        <v>0</v>
      </c>
      <c r="L865" t="s">
        <v>41</v>
      </c>
      <c r="M865" t="s">
        <v>43</v>
      </c>
      <c r="N865" t="s">
        <v>42</v>
      </c>
      <c r="O865" t="s">
        <v>42</v>
      </c>
      <c r="P865" t="s">
        <v>42</v>
      </c>
      <c r="Q865" t="s">
        <v>42</v>
      </c>
      <c r="R865" t="s">
        <v>43</v>
      </c>
      <c r="S865" t="s">
        <v>43</v>
      </c>
      <c r="T865" t="s">
        <v>42</v>
      </c>
      <c r="U865" t="s">
        <v>52</v>
      </c>
      <c r="V865" t="b">
        <v>0</v>
      </c>
      <c r="W865" t="s">
        <v>41</v>
      </c>
      <c r="X865" t="s">
        <v>41</v>
      </c>
      <c r="Y865" t="s">
        <v>42</v>
      </c>
      <c r="Z865" t="s">
        <v>42</v>
      </c>
      <c r="AA865" t="s">
        <v>42</v>
      </c>
      <c r="AB865" t="s">
        <v>41</v>
      </c>
      <c r="AC865" t="s">
        <v>42</v>
      </c>
      <c r="AD865" t="s">
        <v>46</v>
      </c>
      <c r="AE865" t="s">
        <v>47</v>
      </c>
      <c r="AF865" t="s">
        <v>47</v>
      </c>
      <c r="AG865" t="s">
        <v>47</v>
      </c>
      <c r="AI865">
        <v>0</v>
      </c>
      <c r="AJ865" t="s">
        <v>48</v>
      </c>
      <c r="AK865" t="s">
        <v>49</v>
      </c>
    </row>
    <row r="866" spans="1:37" x14ac:dyDescent="0.3">
      <c r="A866">
        <v>865</v>
      </c>
      <c r="B866">
        <v>869</v>
      </c>
      <c r="C866" t="s">
        <v>37</v>
      </c>
      <c r="G866" t="s">
        <v>50</v>
      </c>
      <c r="H866">
        <v>12305</v>
      </c>
      <c r="I866" t="s">
        <v>39</v>
      </c>
      <c r="J866" t="s">
        <v>40</v>
      </c>
      <c r="K866">
        <v>1</v>
      </c>
      <c r="L866" t="s">
        <v>43</v>
      </c>
      <c r="M866" t="s">
        <v>43</v>
      </c>
      <c r="N866" t="s">
        <v>42</v>
      </c>
      <c r="O866" t="s">
        <v>42</v>
      </c>
      <c r="P866" t="s">
        <v>43</v>
      </c>
      <c r="Q866" t="s">
        <v>42</v>
      </c>
      <c r="R866" t="s">
        <v>41</v>
      </c>
      <c r="S866" t="s">
        <v>41</v>
      </c>
      <c r="T866" t="s">
        <v>43</v>
      </c>
      <c r="U866" t="s">
        <v>52</v>
      </c>
      <c r="V866" t="b">
        <v>0</v>
      </c>
      <c r="W866" t="s">
        <v>45</v>
      </c>
      <c r="X866" t="s">
        <v>41</v>
      </c>
      <c r="Y866" t="s">
        <v>43</v>
      </c>
      <c r="Z866" t="s">
        <v>41</v>
      </c>
      <c r="AA866" t="s">
        <v>41</v>
      </c>
      <c r="AB866" t="s">
        <v>41</v>
      </c>
      <c r="AC866" t="s">
        <v>41</v>
      </c>
      <c r="AD866" t="s">
        <v>46</v>
      </c>
      <c r="AE866" t="s">
        <v>62</v>
      </c>
      <c r="AF866" t="s">
        <v>47</v>
      </c>
      <c r="AG866" t="s">
        <v>62</v>
      </c>
      <c r="AH866" t="s">
        <v>350</v>
      </c>
      <c r="AI866">
        <v>1</v>
      </c>
      <c r="AJ866" t="s">
        <v>48</v>
      </c>
      <c r="AK866" t="s">
        <v>57</v>
      </c>
    </row>
    <row r="867" spans="1:37" x14ac:dyDescent="0.3">
      <c r="A867">
        <v>866</v>
      </c>
      <c r="B867">
        <v>870</v>
      </c>
      <c r="C867" t="s">
        <v>37</v>
      </c>
      <c r="G867" t="s">
        <v>85</v>
      </c>
      <c r="H867">
        <v>12305</v>
      </c>
      <c r="I867" t="s">
        <v>348</v>
      </c>
      <c r="J867" t="s">
        <v>40</v>
      </c>
      <c r="K867">
        <v>0</v>
      </c>
      <c r="L867" t="s">
        <v>41</v>
      </c>
      <c r="M867" t="s">
        <v>42</v>
      </c>
      <c r="N867" t="s">
        <v>42</v>
      </c>
      <c r="O867" t="s">
        <v>43</v>
      </c>
      <c r="P867" t="s">
        <v>41</v>
      </c>
      <c r="Q867" t="s">
        <v>42</v>
      </c>
      <c r="R867" t="s">
        <v>43</v>
      </c>
      <c r="S867" t="s">
        <v>43</v>
      </c>
      <c r="T867" t="s">
        <v>43</v>
      </c>
      <c r="U867" t="s">
        <v>52</v>
      </c>
      <c r="V867" t="b">
        <v>0</v>
      </c>
      <c r="W867" t="s">
        <v>45</v>
      </c>
      <c r="X867" t="s">
        <v>43</v>
      </c>
      <c r="Y867" t="s">
        <v>42</v>
      </c>
      <c r="Z867" t="s">
        <v>43</v>
      </c>
      <c r="AA867" t="s">
        <v>43</v>
      </c>
      <c r="AB867" t="s">
        <v>41</v>
      </c>
      <c r="AC867" t="s">
        <v>43</v>
      </c>
      <c r="AD867" t="s">
        <v>59</v>
      </c>
      <c r="AE867" t="s">
        <v>47</v>
      </c>
      <c r="AF867" t="s">
        <v>47</v>
      </c>
      <c r="AG867" t="s">
        <v>47</v>
      </c>
      <c r="AI867">
        <v>0</v>
      </c>
      <c r="AJ867" t="s">
        <v>48</v>
      </c>
      <c r="AK867" t="s">
        <v>57</v>
      </c>
    </row>
    <row r="868" spans="1:37" x14ac:dyDescent="0.3">
      <c r="A868">
        <v>867</v>
      </c>
      <c r="B868">
        <v>871</v>
      </c>
      <c r="C868" t="s">
        <v>37</v>
      </c>
      <c r="G868" t="s">
        <v>50</v>
      </c>
      <c r="H868">
        <v>12305</v>
      </c>
      <c r="I868" t="s">
        <v>39</v>
      </c>
      <c r="J868" t="s">
        <v>130</v>
      </c>
      <c r="K868">
        <v>0</v>
      </c>
      <c r="L868" t="s">
        <v>41</v>
      </c>
      <c r="M868" t="s">
        <v>41</v>
      </c>
      <c r="N868" t="s">
        <v>42</v>
      </c>
      <c r="O868" t="s">
        <v>42</v>
      </c>
      <c r="P868" t="s">
        <v>42</v>
      </c>
      <c r="Q868" t="s">
        <v>42</v>
      </c>
      <c r="R868" t="s">
        <v>41</v>
      </c>
      <c r="S868" t="s">
        <v>41</v>
      </c>
      <c r="T868" t="s">
        <v>41</v>
      </c>
      <c r="U868" t="s">
        <v>56</v>
      </c>
      <c r="V868" t="b">
        <v>0</v>
      </c>
      <c r="W868" t="s">
        <v>43</v>
      </c>
      <c r="X868" t="s">
        <v>41</v>
      </c>
      <c r="Y868" t="s">
        <v>41</v>
      </c>
      <c r="Z868" t="s">
        <v>41</v>
      </c>
      <c r="AA868" t="s">
        <v>41</v>
      </c>
      <c r="AB868" t="s">
        <v>41</v>
      </c>
      <c r="AC868" t="s">
        <v>41</v>
      </c>
      <c r="AD868" t="s">
        <v>53</v>
      </c>
      <c r="AE868" t="s">
        <v>54</v>
      </c>
      <c r="AF868" t="s">
        <v>62</v>
      </c>
      <c r="AG868" t="s">
        <v>62</v>
      </c>
      <c r="AI868">
        <v>0</v>
      </c>
      <c r="AJ868" t="s">
        <v>48</v>
      </c>
      <c r="AK868" t="s">
        <v>57</v>
      </c>
    </row>
    <row r="869" spans="1:37" x14ac:dyDescent="0.3">
      <c r="A869">
        <v>868</v>
      </c>
      <c r="B869">
        <v>872</v>
      </c>
      <c r="C869" t="s">
        <v>37</v>
      </c>
      <c r="G869" t="s">
        <v>138</v>
      </c>
      <c r="H869">
        <v>12305</v>
      </c>
      <c r="I869" t="s">
        <v>39</v>
      </c>
      <c r="J869" t="s">
        <v>130</v>
      </c>
      <c r="K869">
        <v>0</v>
      </c>
      <c r="L869" t="s">
        <v>41</v>
      </c>
      <c r="M869" t="s">
        <v>43</v>
      </c>
      <c r="N869" t="s">
        <v>43</v>
      </c>
      <c r="O869" t="s">
        <v>42</v>
      </c>
      <c r="P869" t="s">
        <v>43</v>
      </c>
      <c r="Q869" t="s">
        <v>42</v>
      </c>
      <c r="R869" t="s">
        <v>42</v>
      </c>
      <c r="S869" t="s">
        <v>42</v>
      </c>
      <c r="T869" t="s">
        <v>42</v>
      </c>
      <c r="U869" t="s">
        <v>72</v>
      </c>
      <c r="V869" t="b">
        <v>1</v>
      </c>
      <c r="W869" t="s">
        <v>45</v>
      </c>
      <c r="X869" t="s">
        <v>41</v>
      </c>
      <c r="Y869" t="s">
        <v>43</v>
      </c>
      <c r="Z869" t="s">
        <v>43</v>
      </c>
      <c r="AA869" t="s">
        <v>41</v>
      </c>
      <c r="AB869" t="s">
        <v>41</v>
      </c>
      <c r="AC869" t="s">
        <v>43</v>
      </c>
      <c r="AD869" t="s">
        <v>46</v>
      </c>
      <c r="AE869" t="s">
        <v>47</v>
      </c>
      <c r="AF869" t="s">
        <v>62</v>
      </c>
      <c r="AG869" t="s">
        <v>47</v>
      </c>
      <c r="AI869">
        <v>0</v>
      </c>
      <c r="AJ869" t="s">
        <v>48</v>
      </c>
      <c r="AK869" t="s">
        <v>49</v>
      </c>
    </row>
    <row r="870" spans="1:37" x14ac:dyDescent="0.3">
      <c r="A870">
        <v>869</v>
      </c>
      <c r="B870">
        <v>873</v>
      </c>
      <c r="C870" t="s">
        <v>37</v>
      </c>
      <c r="G870" t="s">
        <v>138</v>
      </c>
      <c r="H870">
        <v>12305</v>
      </c>
      <c r="I870" t="s">
        <v>39</v>
      </c>
      <c r="J870" t="s">
        <v>40</v>
      </c>
      <c r="K870">
        <v>0</v>
      </c>
      <c r="L870" t="s">
        <v>43</v>
      </c>
      <c r="M870" t="s">
        <v>42</v>
      </c>
      <c r="N870" t="s">
        <v>42</v>
      </c>
      <c r="O870" t="s">
        <v>42</v>
      </c>
      <c r="P870" t="s">
        <v>42</v>
      </c>
      <c r="Q870" t="s">
        <v>42</v>
      </c>
      <c r="R870" t="s">
        <v>42</v>
      </c>
      <c r="S870" t="s">
        <v>43</v>
      </c>
      <c r="T870" t="s">
        <v>43</v>
      </c>
      <c r="U870" t="s">
        <v>56</v>
      </c>
      <c r="V870" t="b">
        <v>0</v>
      </c>
      <c r="W870" t="s">
        <v>43</v>
      </c>
      <c r="X870" t="s">
        <v>43</v>
      </c>
      <c r="Y870" t="s">
        <v>43</v>
      </c>
      <c r="Z870" t="s">
        <v>43</v>
      </c>
      <c r="AA870" t="s">
        <v>43</v>
      </c>
      <c r="AB870" t="s">
        <v>43</v>
      </c>
      <c r="AC870" t="s">
        <v>43</v>
      </c>
      <c r="AD870" t="s">
        <v>77</v>
      </c>
      <c r="AE870" t="s">
        <v>47</v>
      </c>
      <c r="AF870" t="s">
        <v>62</v>
      </c>
      <c r="AG870" t="s">
        <v>62</v>
      </c>
      <c r="AI870">
        <v>0</v>
      </c>
      <c r="AJ870" t="s">
        <v>48</v>
      </c>
      <c r="AK870" t="s">
        <v>84</v>
      </c>
    </row>
    <row r="871" spans="1:37" x14ac:dyDescent="0.3">
      <c r="A871">
        <v>870</v>
      </c>
      <c r="B871">
        <v>874</v>
      </c>
      <c r="C871" t="s">
        <v>37</v>
      </c>
      <c r="G871" t="s">
        <v>85</v>
      </c>
      <c r="H871">
        <v>12305</v>
      </c>
      <c r="I871" t="s">
        <v>348</v>
      </c>
      <c r="J871" t="s">
        <v>40</v>
      </c>
      <c r="K871">
        <v>0</v>
      </c>
      <c r="L871" t="s">
        <v>43</v>
      </c>
      <c r="M871" t="s">
        <v>41</v>
      </c>
      <c r="N871" t="s">
        <v>42</v>
      </c>
      <c r="O871" t="s">
        <v>42</v>
      </c>
      <c r="P871" t="s">
        <v>43</v>
      </c>
      <c r="Q871" t="s">
        <v>42</v>
      </c>
      <c r="R871" t="s">
        <v>42</v>
      </c>
      <c r="S871" t="s">
        <v>43</v>
      </c>
      <c r="T871" t="s">
        <v>42</v>
      </c>
      <c r="U871" t="s">
        <v>52</v>
      </c>
      <c r="V871" t="b">
        <v>1</v>
      </c>
      <c r="W871" t="s">
        <v>45</v>
      </c>
      <c r="X871" t="s">
        <v>41</v>
      </c>
      <c r="Y871" t="s">
        <v>42</v>
      </c>
      <c r="Z871" t="s">
        <v>42</v>
      </c>
      <c r="AA871" t="s">
        <v>41</v>
      </c>
      <c r="AB871" t="s">
        <v>42</v>
      </c>
      <c r="AC871" t="s">
        <v>43</v>
      </c>
      <c r="AD871" t="s">
        <v>59</v>
      </c>
      <c r="AE871" t="s">
        <v>47</v>
      </c>
      <c r="AF871" t="s">
        <v>47</v>
      </c>
      <c r="AG871" t="s">
        <v>47</v>
      </c>
      <c r="AH871" t="s">
        <v>351</v>
      </c>
      <c r="AI871">
        <v>1</v>
      </c>
      <c r="AJ871" t="s">
        <v>48</v>
      </c>
      <c r="AK871" t="s">
        <v>57</v>
      </c>
    </row>
    <row r="872" spans="1:37" x14ac:dyDescent="0.3">
      <c r="A872">
        <v>871</v>
      </c>
      <c r="B872">
        <v>875</v>
      </c>
      <c r="C872" t="s">
        <v>37</v>
      </c>
      <c r="G872" t="s">
        <v>58</v>
      </c>
      <c r="H872">
        <v>12305</v>
      </c>
      <c r="I872" t="s">
        <v>39</v>
      </c>
      <c r="J872" t="s">
        <v>40</v>
      </c>
      <c r="K872">
        <v>0</v>
      </c>
      <c r="L872" t="s">
        <v>43</v>
      </c>
      <c r="M872" t="s">
        <v>42</v>
      </c>
      <c r="N872" t="s">
        <v>42</v>
      </c>
      <c r="O872" t="s">
        <v>42</v>
      </c>
      <c r="P872" t="s">
        <v>43</v>
      </c>
      <c r="Q872" t="s">
        <v>42</v>
      </c>
      <c r="R872" t="s">
        <v>43</v>
      </c>
      <c r="S872" t="s">
        <v>43</v>
      </c>
      <c r="T872" t="s">
        <v>43</v>
      </c>
      <c r="U872" t="s">
        <v>52</v>
      </c>
      <c r="V872" t="b">
        <v>0</v>
      </c>
      <c r="W872" t="s">
        <v>43</v>
      </c>
      <c r="X872" t="s">
        <v>43</v>
      </c>
      <c r="Y872" t="s">
        <v>43</v>
      </c>
      <c r="Z872" t="s">
        <v>43</v>
      </c>
      <c r="AA872" t="s">
        <v>43</v>
      </c>
      <c r="AB872" t="s">
        <v>43</v>
      </c>
      <c r="AC872" t="s">
        <v>43</v>
      </c>
      <c r="AD872" t="s">
        <v>53</v>
      </c>
      <c r="AE872" t="s">
        <v>62</v>
      </c>
      <c r="AF872" t="s">
        <v>62</v>
      </c>
      <c r="AG872" t="s">
        <v>62</v>
      </c>
      <c r="AH872" t="s">
        <v>352</v>
      </c>
      <c r="AI872">
        <v>1</v>
      </c>
      <c r="AJ872" t="s">
        <v>48</v>
      </c>
      <c r="AK872" t="s">
        <v>57</v>
      </c>
    </row>
    <row r="873" spans="1:37" x14ac:dyDescent="0.3">
      <c r="A873">
        <v>872</v>
      </c>
      <c r="B873">
        <v>876</v>
      </c>
      <c r="C873" t="s">
        <v>37</v>
      </c>
      <c r="G873" t="s">
        <v>85</v>
      </c>
      <c r="H873">
        <v>12303</v>
      </c>
      <c r="I873" t="s">
        <v>39</v>
      </c>
      <c r="J873" t="s">
        <v>40</v>
      </c>
      <c r="K873">
        <v>0</v>
      </c>
      <c r="L873" t="s">
        <v>43</v>
      </c>
      <c r="M873" t="s">
        <v>42</v>
      </c>
      <c r="N873" t="s">
        <v>42</v>
      </c>
      <c r="O873" t="s">
        <v>42</v>
      </c>
      <c r="P873" t="s">
        <v>42</v>
      </c>
      <c r="Q873" t="s">
        <v>42</v>
      </c>
      <c r="R873" t="s">
        <v>43</v>
      </c>
      <c r="S873" t="s">
        <v>43</v>
      </c>
      <c r="T873" t="s">
        <v>43</v>
      </c>
      <c r="U873" t="s">
        <v>52</v>
      </c>
      <c r="V873" t="b">
        <v>0</v>
      </c>
      <c r="W873" t="s">
        <v>43</v>
      </c>
      <c r="X873" t="s">
        <v>43</v>
      </c>
      <c r="Y873" t="s">
        <v>43</v>
      </c>
      <c r="Z873" t="s">
        <v>43</v>
      </c>
      <c r="AA873" t="s">
        <v>43</v>
      </c>
      <c r="AB873" t="s">
        <v>43</v>
      </c>
      <c r="AC873" t="s">
        <v>43</v>
      </c>
      <c r="AD873" t="s">
        <v>53</v>
      </c>
      <c r="AE873" t="s">
        <v>62</v>
      </c>
      <c r="AF873" t="s">
        <v>62</v>
      </c>
      <c r="AG873" t="s">
        <v>79</v>
      </c>
      <c r="AH873" t="s">
        <v>352</v>
      </c>
      <c r="AI873">
        <v>1</v>
      </c>
      <c r="AJ873" t="s">
        <v>70</v>
      </c>
      <c r="AK873" t="s">
        <v>57</v>
      </c>
    </row>
    <row r="874" spans="1:37" x14ac:dyDescent="0.3">
      <c r="A874">
        <v>873</v>
      </c>
      <c r="B874">
        <v>877</v>
      </c>
      <c r="C874" t="s">
        <v>37</v>
      </c>
      <c r="G874" t="s">
        <v>85</v>
      </c>
      <c r="H874">
        <v>12305</v>
      </c>
      <c r="I874" t="s">
        <v>39</v>
      </c>
      <c r="J874" t="s">
        <v>40</v>
      </c>
      <c r="K874">
        <v>0</v>
      </c>
      <c r="L874" t="s">
        <v>43</v>
      </c>
      <c r="M874" t="s">
        <v>42</v>
      </c>
      <c r="N874" t="s">
        <v>43</v>
      </c>
      <c r="O874" t="s">
        <v>42</v>
      </c>
      <c r="P874" t="s">
        <v>43</v>
      </c>
      <c r="Q874" t="s">
        <v>42</v>
      </c>
      <c r="R874" t="s">
        <v>43</v>
      </c>
      <c r="S874" t="s">
        <v>43</v>
      </c>
      <c r="T874" t="s">
        <v>43</v>
      </c>
      <c r="U874" t="s">
        <v>52</v>
      </c>
      <c r="V874" t="b">
        <v>0</v>
      </c>
      <c r="W874" t="s">
        <v>43</v>
      </c>
      <c r="X874" t="s">
        <v>43</v>
      </c>
      <c r="Y874" t="s">
        <v>43</v>
      </c>
      <c r="Z874" t="s">
        <v>43</v>
      </c>
      <c r="AA874" t="s">
        <v>43</v>
      </c>
      <c r="AB874" t="s">
        <v>43</v>
      </c>
      <c r="AC874" t="s">
        <v>43</v>
      </c>
      <c r="AD874" t="s">
        <v>53</v>
      </c>
      <c r="AE874" t="s">
        <v>62</v>
      </c>
      <c r="AF874" t="s">
        <v>62</v>
      </c>
      <c r="AG874" t="s">
        <v>62</v>
      </c>
      <c r="AH874" t="s">
        <v>353</v>
      </c>
      <c r="AI874">
        <v>1</v>
      </c>
      <c r="AJ874" t="s">
        <v>48</v>
      </c>
      <c r="AK874" t="s">
        <v>57</v>
      </c>
    </row>
    <row r="875" spans="1:37" x14ac:dyDescent="0.3">
      <c r="A875">
        <v>874</v>
      </c>
      <c r="B875">
        <v>878</v>
      </c>
      <c r="C875" t="s">
        <v>37</v>
      </c>
      <c r="G875" t="s">
        <v>50</v>
      </c>
      <c r="H875">
        <v>12305</v>
      </c>
      <c r="I875" t="s">
        <v>39</v>
      </c>
      <c r="J875" t="s">
        <v>40</v>
      </c>
      <c r="K875">
        <v>0</v>
      </c>
      <c r="L875" t="s">
        <v>41</v>
      </c>
      <c r="M875" t="s">
        <v>41</v>
      </c>
      <c r="N875" t="s">
        <v>42</v>
      </c>
      <c r="O875" t="s">
        <v>42</v>
      </c>
      <c r="P875" t="s">
        <v>43</v>
      </c>
      <c r="Q875" t="s">
        <v>42</v>
      </c>
      <c r="R875" t="s">
        <v>43</v>
      </c>
      <c r="S875" t="s">
        <v>43</v>
      </c>
      <c r="T875" t="s">
        <v>43</v>
      </c>
      <c r="U875" t="s">
        <v>52</v>
      </c>
      <c r="V875" t="b">
        <v>0</v>
      </c>
      <c r="W875" t="s">
        <v>43</v>
      </c>
      <c r="X875" t="s">
        <v>41</v>
      </c>
      <c r="Y875" t="s">
        <v>42</v>
      </c>
      <c r="Z875" t="s">
        <v>42</v>
      </c>
      <c r="AA875" t="s">
        <v>41</v>
      </c>
      <c r="AB875" t="s">
        <v>42</v>
      </c>
      <c r="AC875" t="s">
        <v>42</v>
      </c>
      <c r="AD875" t="s">
        <v>46</v>
      </c>
      <c r="AE875" t="s">
        <v>62</v>
      </c>
      <c r="AF875" t="s">
        <v>62</v>
      </c>
      <c r="AG875" t="s">
        <v>62</v>
      </c>
      <c r="AI875">
        <v>0</v>
      </c>
      <c r="AJ875" t="s">
        <v>48</v>
      </c>
      <c r="AK875" t="s">
        <v>49</v>
      </c>
    </row>
    <row r="876" spans="1:37" x14ac:dyDescent="0.3">
      <c r="A876">
        <v>875</v>
      </c>
      <c r="B876">
        <v>879</v>
      </c>
      <c r="C876" t="s">
        <v>37</v>
      </c>
      <c r="G876" t="s">
        <v>50</v>
      </c>
      <c r="H876">
        <v>12305</v>
      </c>
      <c r="I876" t="s">
        <v>39</v>
      </c>
      <c r="J876" t="s">
        <v>40</v>
      </c>
      <c r="K876">
        <v>0</v>
      </c>
      <c r="L876" t="s">
        <v>43</v>
      </c>
      <c r="M876" t="s">
        <v>41</v>
      </c>
      <c r="N876" t="s">
        <v>42</v>
      </c>
      <c r="O876" t="s">
        <v>42</v>
      </c>
      <c r="P876" t="s">
        <v>42</v>
      </c>
      <c r="Q876" t="s">
        <v>42</v>
      </c>
      <c r="R876" t="s">
        <v>42</v>
      </c>
      <c r="S876" t="s">
        <v>42</v>
      </c>
      <c r="T876" t="s">
        <v>42</v>
      </c>
      <c r="U876" t="s">
        <v>52</v>
      </c>
      <c r="V876" t="b">
        <v>0</v>
      </c>
      <c r="W876" t="s">
        <v>43</v>
      </c>
      <c r="X876" t="s">
        <v>43</v>
      </c>
      <c r="Y876" t="s">
        <v>41</v>
      </c>
      <c r="Z876" t="s">
        <v>42</v>
      </c>
      <c r="AA876" t="s">
        <v>43</v>
      </c>
      <c r="AB876" t="s">
        <v>41</v>
      </c>
      <c r="AC876" t="s">
        <v>42</v>
      </c>
      <c r="AD876" t="s">
        <v>77</v>
      </c>
      <c r="AE876" t="s">
        <v>79</v>
      </c>
      <c r="AF876" t="s">
        <v>79</v>
      </c>
      <c r="AG876" t="s">
        <v>62</v>
      </c>
      <c r="AI876">
        <v>0</v>
      </c>
      <c r="AJ876" t="s">
        <v>48</v>
      </c>
      <c r="AK876" t="s">
        <v>49</v>
      </c>
    </row>
    <row r="877" spans="1:37" x14ac:dyDescent="0.3">
      <c r="A877">
        <v>876</v>
      </c>
      <c r="B877">
        <v>880</v>
      </c>
      <c r="C877" t="s">
        <v>37</v>
      </c>
      <c r="G877" t="s">
        <v>58</v>
      </c>
      <c r="H877">
        <v>12305</v>
      </c>
      <c r="I877" t="s">
        <v>39</v>
      </c>
      <c r="J877" t="s">
        <v>40</v>
      </c>
      <c r="K877">
        <v>0</v>
      </c>
      <c r="L877" t="s">
        <v>43</v>
      </c>
      <c r="M877" t="s">
        <v>42</v>
      </c>
      <c r="N877" t="s">
        <v>42</v>
      </c>
      <c r="O877" t="s">
        <v>42</v>
      </c>
      <c r="P877" t="s">
        <v>42</v>
      </c>
      <c r="Q877" t="s">
        <v>43</v>
      </c>
      <c r="R877" t="s">
        <v>43</v>
      </c>
      <c r="S877" t="s">
        <v>43</v>
      </c>
      <c r="T877" t="s">
        <v>43</v>
      </c>
      <c r="U877" t="s">
        <v>52</v>
      </c>
      <c r="V877" t="b">
        <v>0</v>
      </c>
      <c r="W877" t="s">
        <v>43</v>
      </c>
      <c r="X877" t="s">
        <v>43</v>
      </c>
      <c r="Y877" t="s">
        <v>42</v>
      </c>
      <c r="Z877" t="s">
        <v>42</v>
      </c>
      <c r="AA877" t="s">
        <v>43</v>
      </c>
      <c r="AB877" t="s">
        <v>42</v>
      </c>
      <c r="AC877" t="s">
        <v>42</v>
      </c>
      <c r="AD877" t="s">
        <v>120</v>
      </c>
      <c r="AE877" t="s">
        <v>62</v>
      </c>
      <c r="AF877" t="s">
        <v>62</v>
      </c>
      <c r="AG877" t="s">
        <v>79</v>
      </c>
      <c r="AH877" t="s">
        <v>354</v>
      </c>
      <c r="AI877">
        <v>1</v>
      </c>
      <c r="AJ877" t="s">
        <v>48</v>
      </c>
      <c r="AK877" t="s">
        <v>49</v>
      </c>
    </row>
    <row r="878" spans="1:37" x14ac:dyDescent="0.3">
      <c r="A878">
        <v>877</v>
      </c>
      <c r="B878">
        <v>881</v>
      </c>
      <c r="C878" t="s">
        <v>37</v>
      </c>
      <c r="G878" t="s">
        <v>50</v>
      </c>
      <c r="H878">
        <v>12305</v>
      </c>
      <c r="I878" t="s">
        <v>39</v>
      </c>
      <c r="J878" t="s">
        <v>40</v>
      </c>
      <c r="K878">
        <v>0</v>
      </c>
      <c r="L878" t="s">
        <v>43</v>
      </c>
      <c r="M878" t="s">
        <v>42</v>
      </c>
      <c r="N878" t="s">
        <v>42</v>
      </c>
      <c r="O878" t="s">
        <v>42</v>
      </c>
      <c r="P878" t="s">
        <v>43</v>
      </c>
      <c r="Q878" t="s">
        <v>42</v>
      </c>
      <c r="R878" t="s">
        <v>42</v>
      </c>
      <c r="S878" t="s">
        <v>43</v>
      </c>
      <c r="T878" t="s">
        <v>43</v>
      </c>
      <c r="U878" t="s">
        <v>52</v>
      </c>
      <c r="V878" t="b">
        <v>0</v>
      </c>
      <c r="W878" t="s">
        <v>43</v>
      </c>
      <c r="X878" t="s">
        <v>43</v>
      </c>
      <c r="Y878" t="s">
        <v>43</v>
      </c>
      <c r="Z878" t="s">
        <v>43</v>
      </c>
      <c r="AA878" t="s">
        <v>42</v>
      </c>
      <c r="AB878" t="s">
        <v>43</v>
      </c>
      <c r="AC878" t="s">
        <v>42</v>
      </c>
      <c r="AD878" t="s">
        <v>53</v>
      </c>
      <c r="AE878" t="s">
        <v>47</v>
      </c>
      <c r="AF878" t="s">
        <v>62</v>
      </c>
      <c r="AG878" t="s">
        <v>54</v>
      </c>
      <c r="AH878" t="s">
        <v>355</v>
      </c>
      <c r="AI878">
        <v>1</v>
      </c>
      <c r="AJ878" t="s">
        <v>48</v>
      </c>
      <c r="AK878" t="s">
        <v>57</v>
      </c>
    </row>
    <row r="879" spans="1:37" x14ac:dyDescent="0.3">
      <c r="A879">
        <v>878</v>
      </c>
      <c r="B879">
        <v>882</v>
      </c>
      <c r="C879" t="s">
        <v>37</v>
      </c>
      <c r="G879" t="s">
        <v>50</v>
      </c>
      <c r="H879">
        <v>12305</v>
      </c>
      <c r="I879" t="s">
        <v>39</v>
      </c>
      <c r="J879" t="s">
        <v>40</v>
      </c>
      <c r="K879">
        <v>0</v>
      </c>
      <c r="L879" t="s">
        <v>42</v>
      </c>
      <c r="M879" t="s">
        <v>43</v>
      </c>
      <c r="N879" t="s">
        <v>42</v>
      </c>
      <c r="O879" t="s">
        <v>42</v>
      </c>
      <c r="P879" t="s">
        <v>43</v>
      </c>
      <c r="Q879" t="s">
        <v>42</v>
      </c>
      <c r="R879" t="s">
        <v>43</v>
      </c>
      <c r="S879" t="s">
        <v>43</v>
      </c>
      <c r="T879" t="s">
        <v>43</v>
      </c>
      <c r="U879" t="s">
        <v>56</v>
      </c>
      <c r="V879" t="b">
        <v>0</v>
      </c>
      <c r="W879" t="s">
        <v>43</v>
      </c>
      <c r="X879" t="s">
        <v>41</v>
      </c>
      <c r="Y879" t="s">
        <v>41</v>
      </c>
      <c r="Z879" t="s">
        <v>41</v>
      </c>
      <c r="AA879" t="s">
        <v>43</v>
      </c>
      <c r="AB879" t="s">
        <v>41</v>
      </c>
      <c r="AC879" t="s">
        <v>41</v>
      </c>
      <c r="AD879" t="s">
        <v>53</v>
      </c>
      <c r="AE879" t="s">
        <v>54</v>
      </c>
      <c r="AF879" t="s">
        <v>54</v>
      </c>
      <c r="AG879" t="s">
        <v>47</v>
      </c>
      <c r="AI879">
        <v>0</v>
      </c>
      <c r="AJ879" t="s">
        <v>48</v>
      </c>
      <c r="AK879" t="s">
        <v>84</v>
      </c>
    </row>
    <row r="880" spans="1:37" x14ac:dyDescent="0.3">
      <c r="A880">
        <v>879</v>
      </c>
      <c r="B880">
        <v>883</v>
      </c>
      <c r="C880" t="s">
        <v>37</v>
      </c>
      <c r="G880" t="s">
        <v>67</v>
      </c>
      <c r="H880">
        <v>12305</v>
      </c>
      <c r="I880" t="s">
        <v>39</v>
      </c>
      <c r="J880" t="s">
        <v>40</v>
      </c>
      <c r="K880">
        <v>0</v>
      </c>
      <c r="L880" t="s">
        <v>43</v>
      </c>
      <c r="M880" t="s">
        <v>41</v>
      </c>
      <c r="N880" t="s">
        <v>42</v>
      </c>
      <c r="O880" t="s">
        <v>42</v>
      </c>
      <c r="P880" t="s">
        <v>43</v>
      </c>
      <c r="Q880" t="s">
        <v>43</v>
      </c>
      <c r="R880" t="s">
        <v>42</v>
      </c>
      <c r="S880" t="s">
        <v>42</v>
      </c>
      <c r="T880" t="s">
        <v>42</v>
      </c>
      <c r="U880" t="s">
        <v>52</v>
      </c>
      <c r="V880" t="b">
        <v>0</v>
      </c>
      <c r="W880" t="s">
        <v>41</v>
      </c>
      <c r="X880" t="s">
        <v>43</v>
      </c>
      <c r="Y880" t="s">
        <v>42</v>
      </c>
      <c r="Z880" t="s">
        <v>42</v>
      </c>
      <c r="AA880" t="s">
        <v>43</v>
      </c>
      <c r="AB880" t="s">
        <v>41</v>
      </c>
      <c r="AC880" t="s">
        <v>43</v>
      </c>
      <c r="AD880" t="s">
        <v>53</v>
      </c>
      <c r="AE880" t="s">
        <v>47</v>
      </c>
      <c r="AF880" t="s">
        <v>79</v>
      </c>
      <c r="AG880" t="s">
        <v>62</v>
      </c>
      <c r="AH880" t="s">
        <v>356</v>
      </c>
      <c r="AI880">
        <v>1</v>
      </c>
      <c r="AJ880" t="s">
        <v>48</v>
      </c>
      <c r="AK880" t="s">
        <v>66</v>
      </c>
    </row>
    <row r="881" spans="1:37" x14ac:dyDescent="0.3">
      <c r="A881">
        <v>880</v>
      </c>
      <c r="B881">
        <v>884</v>
      </c>
      <c r="C881" t="s">
        <v>37</v>
      </c>
      <c r="G881" t="s">
        <v>50</v>
      </c>
      <c r="H881">
        <v>12305</v>
      </c>
      <c r="I881" t="s">
        <v>39</v>
      </c>
      <c r="J881" t="s">
        <v>40</v>
      </c>
      <c r="K881">
        <v>0</v>
      </c>
      <c r="L881" t="s">
        <v>43</v>
      </c>
      <c r="M881" t="s">
        <v>41</v>
      </c>
      <c r="N881" t="s">
        <v>42</v>
      </c>
      <c r="O881" t="s">
        <v>42</v>
      </c>
      <c r="P881" t="s">
        <v>42</v>
      </c>
      <c r="Q881" t="s">
        <v>42</v>
      </c>
      <c r="R881" t="s">
        <v>42</v>
      </c>
      <c r="S881" t="s">
        <v>42</v>
      </c>
      <c r="T881" t="s">
        <v>42</v>
      </c>
      <c r="U881" t="s">
        <v>52</v>
      </c>
      <c r="V881" t="b">
        <v>0</v>
      </c>
      <c r="W881" t="s">
        <v>41</v>
      </c>
      <c r="X881" t="s">
        <v>43</v>
      </c>
      <c r="Y881" t="s">
        <v>42</v>
      </c>
      <c r="Z881" t="s">
        <v>43</v>
      </c>
      <c r="AA881" t="s">
        <v>41</v>
      </c>
      <c r="AB881" t="s">
        <v>41</v>
      </c>
      <c r="AC881" t="s">
        <v>41</v>
      </c>
      <c r="AD881" t="s">
        <v>120</v>
      </c>
      <c r="AE881" t="s">
        <v>79</v>
      </c>
      <c r="AF881" t="s">
        <v>79</v>
      </c>
      <c r="AG881" t="s">
        <v>62</v>
      </c>
      <c r="AH881" t="s">
        <v>357</v>
      </c>
      <c r="AI881">
        <v>1</v>
      </c>
      <c r="AJ881" t="s">
        <v>48</v>
      </c>
      <c r="AK881" t="s">
        <v>49</v>
      </c>
    </row>
    <row r="882" spans="1:37" x14ac:dyDescent="0.3">
      <c r="A882">
        <v>881</v>
      </c>
      <c r="B882">
        <v>885</v>
      </c>
      <c r="C882" t="s">
        <v>37</v>
      </c>
      <c r="G882" t="s">
        <v>50</v>
      </c>
      <c r="H882">
        <v>12305</v>
      </c>
      <c r="I882" t="s">
        <v>358</v>
      </c>
      <c r="J882" t="s">
        <v>40</v>
      </c>
      <c r="K882">
        <v>0</v>
      </c>
      <c r="L882" t="s">
        <v>41</v>
      </c>
      <c r="M882" t="s">
        <v>41</v>
      </c>
      <c r="N882" t="s">
        <v>42</v>
      </c>
      <c r="O882" t="s">
        <v>42</v>
      </c>
      <c r="P882" t="s">
        <v>43</v>
      </c>
      <c r="Q882" t="s">
        <v>42</v>
      </c>
      <c r="R882" t="s">
        <v>42</v>
      </c>
      <c r="S882" t="s">
        <v>43</v>
      </c>
      <c r="T882" t="s">
        <v>43</v>
      </c>
      <c r="U882" t="s">
        <v>52</v>
      </c>
      <c r="V882" t="b">
        <v>0</v>
      </c>
      <c r="W882" t="s">
        <v>65</v>
      </c>
      <c r="X882" t="s">
        <v>41</v>
      </c>
      <c r="Y882" t="s">
        <v>43</v>
      </c>
      <c r="Z882" t="s">
        <v>42</v>
      </c>
      <c r="AA882" t="s">
        <v>41</v>
      </c>
      <c r="AB882" t="s">
        <v>43</v>
      </c>
      <c r="AC882" t="s">
        <v>42</v>
      </c>
      <c r="AD882" t="s">
        <v>53</v>
      </c>
      <c r="AE882" t="s">
        <v>47</v>
      </c>
      <c r="AF882" t="s">
        <v>47</v>
      </c>
      <c r="AG882" t="s">
        <v>47</v>
      </c>
      <c r="AI882">
        <v>0</v>
      </c>
      <c r="AJ882" t="s">
        <v>48</v>
      </c>
      <c r="AK882" t="s">
        <v>49</v>
      </c>
    </row>
    <row r="883" spans="1:37" x14ac:dyDescent="0.3">
      <c r="A883">
        <v>882</v>
      </c>
      <c r="B883">
        <v>886</v>
      </c>
      <c r="C883" t="s">
        <v>37</v>
      </c>
      <c r="G883" t="s">
        <v>50</v>
      </c>
      <c r="H883">
        <v>12305</v>
      </c>
      <c r="I883" t="s">
        <v>39</v>
      </c>
      <c r="J883" t="s">
        <v>40</v>
      </c>
      <c r="K883">
        <v>0</v>
      </c>
      <c r="L883" t="s">
        <v>43</v>
      </c>
      <c r="M883" t="s">
        <v>42</v>
      </c>
      <c r="N883" t="s">
        <v>42</v>
      </c>
      <c r="O883" t="s">
        <v>42</v>
      </c>
      <c r="P883" t="s">
        <v>43</v>
      </c>
      <c r="Q883" t="s">
        <v>42</v>
      </c>
      <c r="R883" t="s">
        <v>42</v>
      </c>
      <c r="S883" t="s">
        <v>42</v>
      </c>
      <c r="T883" t="s">
        <v>43</v>
      </c>
      <c r="U883" t="s">
        <v>52</v>
      </c>
      <c r="V883" t="b">
        <v>1</v>
      </c>
      <c r="W883" t="s">
        <v>73</v>
      </c>
      <c r="X883" t="s">
        <v>43</v>
      </c>
      <c r="Y883" t="s">
        <v>42</v>
      </c>
      <c r="Z883" t="s">
        <v>42</v>
      </c>
      <c r="AA883" t="s">
        <v>43</v>
      </c>
      <c r="AB883" t="s">
        <v>42</v>
      </c>
      <c r="AC883" t="s">
        <v>42</v>
      </c>
      <c r="AD883" t="s">
        <v>77</v>
      </c>
      <c r="AE883" t="s">
        <v>62</v>
      </c>
      <c r="AF883" t="s">
        <v>62</v>
      </c>
      <c r="AG883" t="s">
        <v>79</v>
      </c>
      <c r="AH883" t="s">
        <v>359</v>
      </c>
      <c r="AI883">
        <v>1</v>
      </c>
      <c r="AJ883" t="s">
        <v>48</v>
      </c>
      <c r="AK883" t="s">
        <v>49</v>
      </c>
    </row>
    <row r="884" spans="1:37" x14ac:dyDescent="0.3">
      <c r="A884">
        <v>883</v>
      </c>
      <c r="B884">
        <v>887</v>
      </c>
      <c r="C884" t="s">
        <v>37</v>
      </c>
      <c r="G884" t="s">
        <v>83</v>
      </c>
      <c r="H884">
        <v>12305</v>
      </c>
      <c r="I884" t="s">
        <v>121</v>
      </c>
      <c r="J884" t="s">
        <v>40</v>
      </c>
      <c r="K884">
        <v>0</v>
      </c>
      <c r="L884" t="s">
        <v>43</v>
      </c>
      <c r="M884" t="s">
        <v>41</v>
      </c>
      <c r="N884" t="s">
        <v>42</v>
      </c>
      <c r="O884" t="s">
        <v>42</v>
      </c>
      <c r="P884" t="s">
        <v>43</v>
      </c>
      <c r="Q884" t="s">
        <v>42</v>
      </c>
      <c r="R884" t="s">
        <v>43</v>
      </c>
      <c r="S884" t="s">
        <v>43</v>
      </c>
      <c r="T884" t="s">
        <v>43</v>
      </c>
      <c r="U884" t="s">
        <v>52</v>
      </c>
      <c r="V884" t="b">
        <v>0</v>
      </c>
      <c r="W884" t="s">
        <v>43</v>
      </c>
      <c r="X884" t="s">
        <v>41</v>
      </c>
      <c r="Y884" t="s">
        <v>43</v>
      </c>
      <c r="Z884" t="s">
        <v>43</v>
      </c>
      <c r="AA884" t="s">
        <v>41</v>
      </c>
      <c r="AB884" t="s">
        <v>41</v>
      </c>
      <c r="AC884" t="s">
        <v>43</v>
      </c>
      <c r="AD884" t="s">
        <v>46</v>
      </c>
      <c r="AE884" t="s">
        <v>47</v>
      </c>
      <c r="AF884" t="s">
        <v>47</v>
      </c>
      <c r="AG884" t="s">
        <v>62</v>
      </c>
      <c r="AH884" t="s">
        <v>360</v>
      </c>
      <c r="AI884">
        <v>1</v>
      </c>
      <c r="AJ884" t="s">
        <v>48</v>
      </c>
      <c r="AK884" t="s">
        <v>49</v>
      </c>
    </row>
    <row r="885" spans="1:37" x14ac:dyDescent="0.3">
      <c r="A885">
        <v>884</v>
      </c>
      <c r="B885">
        <v>888</v>
      </c>
      <c r="C885" t="s">
        <v>37</v>
      </c>
      <c r="G885" t="s">
        <v>83</v>
      </c>
      <c r="H885">
        <v>12307</v>
      </c>
      <c r="I885" t="s">
        <v>39</v>
      </c>
      <c r="J885" t="s">
        <v>40</v>
      </c>
      <c r="K885">
        <v>0</v>
      </c>
      <c r="L885" t="s">
        <v>43</v>
      </c>
      <c r="M885" t="s">
        <v>41</v>
      </c>
      <c r="N885" t="s">
        <v>42</v>
      </c>
      <c r="O885" t="s">
        <v>43</v>
      </c>
      <c r="P885" t="s">
        <v>41</v>
      </c>
      <c r="Q885" t="s">
        <v>43</v>
      </c>
      <c r="R885" t="s">
        <v>41</v>
      </c>
      <c r="S885" t="s">
        <v>43</v>
      </c>
      <c r="T885" t="s">
        <v>43</v>
      </c>
      <c r="U885" t="s">
        <v>44</v>
      </c>
      <c r="V885" t="b">
        <v>0</v>
      </c>
      <c r="W885" t="s">
        <v>43</v>
      </c>
      <c r="X885" t="s">
        <v>41</v>
      </c>
      <c r="Y885" t="s">
        <v>41</v>
      </c>
      <c r="Z885" t="s">
        <v>41</v>
      </c>
      <c r="AA885" t="s">
        <v>41</v>
      </c>
      <c r="AB885" t="s">
        <v>41</v>
      </c>
      <c r="AC885" t="s">
        <v>41</v>
      </c>
      <c r="AD885" t="s">
        <v>46</v>
      </c>
      <c r="AE885" t="s">
        <v>62</v>
      </c>
      <c r="AF885" t="s">
        <v>62</v>
      </c>
      <c r="AG885" t="s">
        <v>62</v>
      </c>
      <c r="AI885">
        <v>0</v>
      </c>
      <c r="AJ885" t="s">
        <v>108</v>
      </c>
      <c r="AK885" t="s">
        <v>49</v>
      </c>
    </row>
    <row r="886" spans="1:37" x14ac:dyDescent="0.3">
      <c r="A886">
        <v>885</v>
      </c>
      <c r="B886">
        <v>889</v>
      </c>
      <c r="C886" t="s">
        <v>37</v>
      </c>
      <c r="G886" t="s">
        <v>50</v>
      </c>
      <c r="H886">
        <v>12305</v>
      </c>
      <c r="I886" t="s">
        <v>39</v>
      </c>
      <c r="J886" t="s">
        <v>40</v>
      </c>
      <c r="K886">
        <v>0</v>
      </c>
      <c r="L886" t="s">
        <v>41</v>
      </c>
      <c r="M886" t="s">
        <v>41</v>
      </c>
      <c r="N886" t="s">
        <v>42</v>
      </c>
      <c r="O886" t="s">
        <v>42</v>
      </c>
      <c r="P886" t="s">
        <v>43</v>
      </c>
      <c r="Q886" t="s">
        <v>42</v>
      </c>
      <c r="R886" t="s">
        <v>42</v>
      </c>
      <c r="S886" t="s">
        <v>43</v>
      </c>
      <c r="T886" t="s">
        <v>42</v>
      </c>
      <c r="U886" t="s">
        <v>52</v>
      </c>
      <c r="V886" t="b">
        <v>0</v>
      </c>
      <c r="W886" t="s">
        <v>43</v>
      </c>
      <c r="X886" t="s">
        <v>43</v>
      </c>
      <c r="Y886" t="s">
        <v>43</v>
      </c>
      <c r="Z886" t="s">
        <v>43</v>
      </c>
      <c r="AA886" t="s">
        <v>41</v>
      </c>
      <c r="AB886" t="s">
        <v>43</v>
      </c>
      <c r="AC886" t="s">
        <v>43</v>
      </c>
      <c r="AD886" t="s">
        <v>53</v>
      </c>
      <c r="AE886" t="s">
        <v>62</v>
      </c>
      <c r="AF886" t="s">
        <v>79</v>
      </c>
      <c r="AG886" t="s">
        <v>79</v>
      </c>
      <c r="AH886" t="s">
        <v>361</v>
      </c>
      <c r="AI886">
        <v>1</v>
      </c>
      <c r="AJ886" t="s">
        <v>48</v>
      </c>
      <c r="AK886" t="s">
        <v>49</v>
      </c>
    </row>
    <row r="887" spans="1:37" x14ac:dyDescent="0.3">
      <c r="A887">
        <v>886</v>
      </c>
      <c r="B887">
        <v>890</v>
      </c>
      <c r="C887" t="s">
        <v>37</v>
      </c>
      <c r="G887" t="s">
        <v>85</v>
      </c>
      <c r="H887">
        <v>12305</v>
      </c>
      <c r="I887" t="s">
        <v>347</v>
      </c>
      <c r="J887" t="s">
        <v>40</v>
      </c>
      <c r="K887">
        <v>0</v>
      </c>
      <c r="L887" t="s">
        <v>41</v>
      </c>
      <c r="M887" t="s">
        <v>41</v>
      </c>
      <c r="N887" t="s">
        <v>42</v>
      </c>
      <c r="O887" t="s">
        <v>42</v>
      </c>
      <c r="P887" t="s">
        <v>42</v>
      </c>
      <c r="Q887" t="s">
        <v>42</v>
      </c>
      <c r="R887" t="s">
        <v>41</v>
      </c>
      <c r="S887" t="s">
        <v>41</v>
      </c>
      <c r="T887" t="s">
        <v>41</v>
      </c>
      <c r="U887" t="s">
        <v>56</v>
      </c>
      <c r="V887" t="b">
        <v>0</v>
      </c>
      <c r="W887" t="s">
        <v>43</v>
      </c>
      <c r="X887" t="s">
        <v>43</v>
      </c>
      <c r="Y887" t="s">
        <v>43</v>
      </c>
      <c r="Z887" t="s">
        <v>42</v>
      </c>
      <c r="AA887" t="s">
        <v>43</v>
      </c>
      <c r="AB887" t="s">
        <v>43</v>
      </c>
      <c r="AC887" t="s">
        <v>42</v>
      </c>
      <c r="AD887" t="s">
        <v>46</v>
      </c>
      <c r="AE887" t="s">
        <v>62</v>
      </c>
      <c r="AF887" t="s">
        <v>62</v>
      </c>
      <c r="AG887" t="s">
        <v>62</v>
      </c>
      <c r="AI887">
        <v>0</v>
      </c>
      <c r="AJ887" t="s">
        <v>48</v>
      </c>
      <c r="AK887" t="s">
        <v>49</v>
      </c>
    </row>
    <row r="888" spans="1:37" x14ac:dyDescent="0.3">
      <c r="A888">
        <v>887</v>
      </c>
      <c r="B888">
        <v>891</v>
      </c>
      <c r="C888" t="s">
        <v>37</v>
      </c>
      <c r="G888" t="s">
        <v>50</v>
      </c>
      <c r="H888">
        <v>12305</v>
      </c>
      <c r="I888" t="s">
        <v>39</v>
      </c>
      <c r="J888" t="s">
        <v>40</v>
      </c>
      <c r="K888">
        <v>0</v>
      </c>
      <c r="L888" t="s">
        <v>41</v>
      </c>
      <c r="M888" t="s">
        <v>41</v>
      </c>
      <c r="N888" t="s">
        <v>42</v>
      </c>
      <c r="O888" t="s">
        <v>42</v>
      </c>
      <c r="P888" t="s">
        <v>41</v>
      </c>
      <c r="Q888" t="s">
        <v>42</v>
      </c>
      <c r="R888" t="s">
        <v>43</v>
      </c>
      <c r="S888" t="s">
        <v>42</v>
      </c>
      <c r="T888" t="s">
        <v>42</v>
      </c>
      <c r="U888" t="s">
        <v>52</v>
      </c>
      <c r="V888" t="b">
        <v>0</v>
      </c>
      <c r="W888" t="s">
        <v>41</v>
      </c>
      <c r="X888" t="s">
        <v>43</v>
      </c>
      <c r="Y888" t="s">
        <v>43</v>
      </c>
      <c r="Z888" t="s">
        <v>43</v>
      </c>
      <c r="AA888" t="s">
        <v>43</v>
      </c>
      <c r="AB888" t="s">
        <v>43</v>
      </c>
      <c r="AC888" t="s">
        <v>43</v>
      </c>
      <c r="AD888" t="s">
        <v>77</v>
      </c>
      <c r="AE888" t="s">
        <v>62</v>
      </c>
      <c r="AF888" t="s">
        <v>79</v>
      </c>
      <c r="AG888" t="s">
        <v>79</v>
      </c>
      <c r="AH888" t="s">
        <v>362</v>
      </c>
      <c r="AI888">
        <v>1</v>
      </c>
      <c r="AJ888" t="s">
        <v>48</v>
      </c>
      <c r="AK888" t="s">
        <v>57</v>
      </c>
    </row>
    <row r="889" spans="1:37" x14ac:dyDescent="0.3">
      <c r="A889">
        <v>888</v>
      </c>
      <c r="B889">
        <v>892</v>
      </c>
      <c r="C889" t="s">
        <v>37</v>
      </c>
      <c r="G889" t="s">
        <v>85</v>
      </c>
      <c r="H889">
        <v>12305</v>
      </c>
      <c r="I889" t="s">
        <v>39</v>
      </c>
      <c r="J889" t="s">
        <v>40</v>
      </c>
      <c r="K889">
        <v>0</v>
      </c>
      <c r="L889" t="s">
        <v>41</v>
      </c>
      <c r="M889" t="s">
        <v>41</v>
      </c>
      <c r="N889" t="s">
        <v>42</v>
      </c>
      <c r="O889" t="s">
        <v>42</v>
      </c>
      <c r="P889" t="s">
        <v>42</v>
      </c>
      <c r="Q889" t="s">
        <v>42</v>
      </c>
      <c r="R889" t="s">
        <v>43</v>
      </c>
      <c r="S889" t="s">
        <v>43</v>
      </c>
      <c r="T889" t="s">
        <v>42</v>
      </c>
      <c r="U889" t="s">
        <v>56</v>
      </c>
      <c r="V889" t="b">
        <v>0</v>
      </c>
      <c r="W889" t="s">
        <v>41</v>
      </c>
      <c r="X889" t="s">
        <v>43</v>
      </c>
      <c r="Y889" t="s">
        <v>43</v>
      </c>
      <c r="Z889" t="s">
        <v>41</v>
      </c>
      <c r="AA889" t="s">
        <v>43</v>
      </c>
      <c r="AB889" t="s">
        <v>41</v>
      </c>
      <c r="AC889" t="s">
        <v>43</v>
      </c>
      <c r="AD889" t="s">
        <v>53</v>
      </c>
      <c r="AE889" t="s">
        <v>62</v>
      </c>
      <c r="AF889" t="s">
        <v>62</v>
      </c>
      <c r="AG889" t="s">
        <v>62</v>
      </c>
      <c r="AI889">
        <v>0</v>
      </c>
      <c r="AJ889" t="s">
        <v>48</v>
      </c>
      <c r="AK889" t="s">
        <v>49</v>
      </c>
    </row>
    <row r="890" spans="1:37" x14ac:dyDescent="0.3">
      <c r="A890">
        <v>889</v>
      </c>
      <c r="B890">
        <v>893</v>
      </c>
      <c r="C890" t="s">
        <v>37</v>
      </c>
      <c r="G890" t="s">
        <v>58</v>
      </c>
      <c r="H890">
        <v>12309</v>
      </c>
      <c r="I890" t="s">
        <v>51</v>
      </c>
      <c r="J890" t="s">
        <v>64</v>
      </c>
      <c r="K890">
        <v>1</v>
      </c>
      <c r="L890" t="s">
        <v>41</v>
      </c>
      <c r="M890" t="s">
        <v>43</v>
      </c>
      <c r="N890" t="s">
        <v>43</v>
      </c>
      <c r="O890" t="s">
        <v>42</v>
      </c>
      <c r="P890" t="s">
        <v>43</v>
      </c>
      <c r="Q890" t="s">
        <v>43</v>
      </c>
      <c r="R890" t="s">
        <v>42</v>
      </c>
      <c r="S890" t="s">
        <v>41</v>
      </c>
      <c r="T890" t="s">
        <v>43</v>
      </c>
      <c r="U890" t="s">
        <v>101</v>
      </c>
      <c r="V890" t="b">
        <v>0</v>
      </c>
      <c r="W890" t="s">
        <v>45</v>
      </c>
      <c r="X890" t="s">
        <v>41</v>
      </c>
      <c r="Y890" t="s">
        <v>43</v>
      </c>
      <c r="Z890" t="s">
        <v>42</v>
      </c>
      <c r="AA890" t="s">
        <v>41</v>
      </c>
      <c r="AB890" t="s">
        <v>41</v>
      </c>
      <c r="AC890" t="s">
        <v>42</v>
      </c>
      <c r="AD890" t="s">
        <v>46</v>
      </c>
      <c r="AE890" t="s">
        <v>47</v>
      </c>
      <c r="AF890" t="s">
        <v>62</v>
      </c>
      <c r="AG890" t="s">
        <v>62</v>
      </c>
      <c r="AH890" t="s">
        <v>363</v>
      </c>
      <c r="AI890">
        <v>1</v>
      </c>
      <c r="AJ890" t="s">
        <v>60</v>
      </c>
      <c r="AK890" t="s">
        <v>49</v>
      </c>
    </row>
    <row r="891" spans="1:37" x14ac:dyDescent="0.3">
      <c r="A891">
        <v>890</v>
      </c>
      <c r="B891">
        <v>894</v>
      </c>
      <c r="C891" t="s">
        <v>37</v>
      </c>
      <c r="G891" t="s">
        <v>83</v>
      </c>
      <c r="H891">
        <v>12309</v>
      </c>
      <c r="I891" t="s">
        <v>51</v>
      </c>
      <c r="J891" t="s">
        <v>71</v>
      </c>
      <c r="K891">
        <v>1</v>
      </c>
      <c r="L891" t="s">
        <v>43</v>
      </c>
      <c r="M891" t="s">
        <v>41</v>
      </c>
      <c r="N891" t="s">
        <v>42</v>
      </c>
      <c r="O891" t="s">
        <v>42</v>
      </c>
      <c r="P891" t="s">
        <v>42</v>
      </c>
      <c r="Q891" t="s">
        <v>42</v>
      </c>
      <c r="R891" t="s">
        <v>42</v>
      </c>
      <c r="S891" t="s">
        <v>42</v>
      </c>
      <c r="T891" t="s">
        <v>42</v>
      </c>
      <c r="U891" t="s">
        <v>52</v>
      </c>
      <c r="V891" t="b">
        <v>1</v>
      </c>
      <c r="W891" t="s">
        <v>45</v>
      </c>
      <c r="X891" t="s">
        <v>41</v>
      </c>
      <c r="Y891" t="s">
        <v>43</v>
      </c>
      <c r="Z891" t="s">
        <v>42</v>
      </c>
      <c r="AA891" t="s">
        <v>41</v>
      </c>
      <c r="AB891" t="s">
        <v>43</v>
      </c>
      <c r="AC891" t="s">
        <v>42</v>
      </c>
      <c r="AD891" t="s">
        <v>59</v>
      </c>
      <c r="AE891" t="s">
        <v>54</v>
      </c>
      <c r="AF891" t="s">
        <v>54</v>
      </c>
      <c r="AG891" t="s">
        <v>47</v>
      </c>
      <c r="AI891">
        <v>0</v>
      </c>
      <c r="AJ891" t="s">
        <v>60</v>
      </c>
      <c r="AK891" t="s">
        <v>49</v>
      </c>
    </row>
    <row r="892" spans="1:37" x14ac:dyDescent="0.3">
      <c r="A892">
        <v>891</v>
      </c>
      <c r="B892">
        <v>895</v>
      </c>
      <c r="C892" t="s">
        <v>37</v>
      </c>
      <c r="G892" t="s">
        <v>58</v>
      </c>
      <c r="H892">
        <v>12302</v>
      </c>
      <c r="I892" t="s">
        <v>51</v>
      </c>
      <c r="J892" t="s">
        <v>64</v>
      </c>
      <c r="K892">
        <v>1</v>
      </c>
      <c r="L892" t="s">
        <v>41</v>
      </c>
      <c r="M892" t="s">
        <v>41</v>
      </c>
      <c r="N892" t="s">
        <v>43</v>
      </c>
      <c r="O892" t="s">
        <v>43</v>
      </c>
      <c r="P892" t="s">
        <v>43</v>
      </c>
      <c r="Q892" t="s">
        <v>42</v>
      </c>
      <c r="R892" t="s">
        <v>43</v>
      </c>
      <c r="S892" t="s">
        <v>41</v>
      </c>
      <c r="T892" t="s">
        <v>43</v>
      </c>
      <c r="U892" t="s">
        <v>56</v>
      </c>
      <c r="V892" t="b">
        <v>1</v>
      </c>
      <c r="W892" t="s">
        <v>65</v>
      </c>
      <c r="X892" t="s">
        <v>41</v>
      </c>
      <c r="Y892" t="s">
        <v>43</v>
      </c>
      <c r="Z892" t="s">
        <v>42</v>
      </c>
      <c r="AA892" t="s">
        <v>41</v>
      </c>
      <c r="AB892" t="s">
        <v>43</v>
      </c>
      <c r="AC892" t="s">
        <v>42</v>
      </c>
      <c r="AD892" t="s">
        <v>59</v>
      </c>
      <c r="AE892" t="s">
        <v>47</v>
      </c>
      <c r="AF892" t="s">
        <v>54</v>
      </c>
      <c r="AG892" t="s">
        <v>47</v>
      </c>
      <c r="AI892">
        <v>0</v>
      </c>
      <c r="AJ892" t="s">
        <v>63</v>
      </c>
      <c r="AK892" t="s">
        <v>49</v>
      </c>
    </row>
    <row r="893" spans="1:37" x14ac:dyDescent="0.3">
      <c r="A893">
        <v>892</v>
      </c>
      <c r="B893">
        <v>896</v>
      </c>
      <c r="C893" t="s">
        <v>37</v>
      </c>
      <c r="G893" t="s">
        <v>58</v>
      </c>
      <c r="H893">
        <v>12309</v>
      </c>
      <c r="I893" t="s">
        <v>51</v>
      </c>
      <c r="J893" t="s">
        <v>64</v>
      </c>
      <c r="K893">
        <v>1</v>
      </c>
      <c r="L893" t="s">
        <v>41</v>
      </c>
      <c r="M893" t="s">
        <v>43</v>
      </c>
      <c r="N893" t="s">
        <v>42</v>
      </c>
      <c r="O893" t="s">
        <v>41</v>
      </c>
      <c r="P893" t="s">
        <v>43</v>
      </c>
      <c r="Q893" t="s">
        <v>43</v>
      </c>
      <c r="R893" t="s">
        <v>42</v>
      </c>
      <c r="S893" t="s">
        <v>42</v>
      </c>
      <c r="T893" t="s">
        <v>43</v>
      </c>
      <c r="U893" t="s">
        <v>72</v>
      </c>
      <c r="V893" t="b">
        <v>1</v>
      </c>
      <c r="W893" t="s">
        <v>45</v>
      </c>
      <c r="X893" t="s">
        <v>41</v>
      </c>
      <c r="Y893" t="s">
        <v>43</v>
      </c>
      <c r="Z893" t="s">
        <v>42</v>
      </c>
      <c r="AA893" t="s">
        <v>41</v>
      </c>
      <c r="AB893" t="s">
        <v>41</v>
      </c>
      <c r="AC893" t="s">
        <v>42</v>
      </c>
      <c r="AD893" t="s">
        <v>59</v>
      </c>
      <c r="AE893" t="s">
        <v>54</v>
      </c>
      <c r="AF893" t="s">
        <v>54</v>
      </c>
      <c r="AG893" t="s">
        <v>54</v>
      </c>
      <c r="AI893">
        <v>0</v>
      </c>
      <c r="AJ893" t="s">
        <v>60</v>
      </c>
      <c r="AK893" t="s">
        <v>49</v>
      </c>
    </row>
    <row r="894" spans="1:37" x14ac:dyDescent="0.3">
      <c r="A894">
        <v>893</v>
      </c>
      <c r="B894">
        <v>897</v>
      </c>
      <c r="C894" t="s">
        <v>37</v>
      </c>
      <c r="G894" t="s">
        <v>61</v>
      </c>
      <c r="H894">
        <v>12309</v>
      </c>
      <c r="I894" t="s">
        <v>51</v>
      </c>
      <c r="J894" t="s">
        <v>64</v>
      </c>
      <c r="K894">
        <v>1</v>
      </c>
      <c r="L894" t="s">
        <v>41</v>
      </c>
      <c r="M894" t="s">
        <v>43</v>
      </c>
      <c r="N894" t="s">
        <v>42</v>
      </c>
      <c r="O894" t="s">
        <v>43</v>
      </c>
      <c r="P894" t="s">
        <v>43</v>
      </c>
      <c r="Q894" t="s">
        <v>42</v>
      </c>
      <c r="R894" t="s">
        <v>42</v>
      </c>
      <c r="S894" t="s">
        <v>42</v>
      </c>
      <c r="T894" t="s">
        <v>41</v>
      </c>
      <c r="U894" t="s">
        <v>56</v>
      </c>
      <c r="V894" t="b">
        <v>1</v>
      </c>
      <c r="W894" t="s">
        <v>45</v>
      </c>
      <c r="X894" t="s">
        <v>41</v>
      </c>
      <c r="Y894" t="s">
        <v>43</v>
      </c>
      <c r="Z894" t="s">
        <v>42</v>
      </c>
      <c r="AA894" t="s">
        <v>41</v>
      </c>
      <c r="AB894" t="s">
        <v>43</v>
      </c>
      <c r="AC894" t="s">
        <v>42</v>
      </c>
      <c r="AD894" t="s">
        <v>59</v>
      </c>
      <c r="AE894" t="s">
        <v>54</v>
      </c>
      <c r="AF894" t="s">
        <v>54</v>
      </c>
      <c r="AG894" t="s">
        <v>54</v>
      </c>
      <c r="AH894" t="s">
        <v>364</v>
      </c>
      <c r="AI894">
        <v>1</v>
      </c>
      <c r="AJ894" t="s">
        <v>60</v>
      </c>
      <c r="AK894" t="s">
        <v>49</v>
      </c>
    </row>
    <row r="895" spans="1:37" x14ac:dyDescent="0.3">
      <c r="A895">
        <v>894</v>
      </c>
      <c r="B895">
        <v>898</v>
      </c>
      <c r="C895" t="s">
        <v>37</v>
      </c>
      <c r="G895" t="s">
        <v>83</v>
      </c>
      <c r="H895">
        <v>12304</v>
      </c>
      <c r="I895" t="s">
        <v>365</v>
      </c>
      <c r="J895" t="s">
        <v>64</v>
      </c>
      <c r="K895">
        <v>0</v>
      </c>
      <c r="L895" t="s">
        <v>41</v>
      </c>
      <c r="M895" t="s">
        <v>43</v>
      </c>
      <c r="N895" t="s">
        <v>43</v>
      </c>
      <c r="O895" t="s">
        <v>42</v>
      </c>
      <c r="P895" t="s">
        <v>43</v>
      </c>
      <c r="Q895" t="s">
        <v>43</v>
      </c>
      <c r="R895" t="s">
        <v>43</v>
      </c>
      <c r="S895" t="s">
        <v>43</v>
      </c>
      <c r="T895" t="s">
        <v>43</v>
      </c>
      <c r="U895" t="s">
        <v>52</v>
      </c>
      <c r="V895" t="b">
        <v>0</v>
      </c>
      <c r="W895" t="s">
        <v>41</v>
      </c>
      <c r="X895" t="s">
        <v>41</v>
      </c>
      <c r="Y895" t="s">
        <v>41</v>
      </c>
      <c r="Z895" t="s">
        <v>43</v>
      </c>
      <c r="AA895" t="s">
        <v>41</v>
      </c>
      <c r="AB895" t="s">
        <v>41</v>
      </c>
      <c r="AC895" t="s">
        <v>43</v>
      </c>
      <c r="AD895" t="s">
        <v>77</v>
      </c>
      <c r="AE895" t="s">
        <v>74</v>
      </c>
      <c r="AF895" t="s">
        <v>74</v>
      </c>
      <c r="AG895" t="s">
        <v>79</v>
      </c>
      <c r="AH895" t="s">
        <v>366</v>
      </c>
      <c r="AI895">
        <v>1</v>
      </c>
      <c r="AJ895" t="s">
        <v>76</v>
      </c>
      <c r="AK895" t="s">
        <v>49</v>
      </c>
    </row>
    <row r="896" spans="1:37" x14ac:dyDescent="0.3">
      <c r="A896">
        <v>895</v>
      </c>
      <c r="B896">
        <v>899</v>
      </c>
      <c r="C896" t="s">
        <v>37</v>
      </c>
      <c r="G896" t="s">
        <v>58</v>
      </c>
      <c r="H896">
        <v>12309</v>
      </c>
      <c r="I896" t="s">
        <v>51</v>
      </c>
      <c r="J896" t="s">
        <v>64</v>
      </c>
      <c r="K896">
        <v>1</v>
      </c>
      <c r="L896" t="s">
        <v>41</v>
      </c>
      <c r="M896" t="s">
        <v>43</v>
      </c>
      <c r="N896" t="s">
        <v>43</v>
      </c>
      <c r="O896" t="s">
        <v>42</v>
      </c>
      <c r="P896" t="s">
        <v>43</v>
      </c>
      <c r="Q896" t="s">
        <v>43</v>
      </c>
      <c r="R896" t="s">
        <v>43</v>
      </c>
      <c r="S896" t="s">
        <v>43</v>
      </c>
      <c r="T896" t="s">
        <v>43</v>
      </c>
      <c r="U896" t="s">
        <v>52</v>
      </c>
      <c r="V896" t="b">
        <v>1</v>
      </c>
      <c r="W896" t="s">
        <v>45</v>
      </c>
      <c r="X896" t="s">
        <v>41</v>
      </c>
      <c r="Y896" t="s">
        <v>43</v>
      </c>
      <c r="Z896" t="s">
        <v>42</v>
      </c>
      <c r="AA896" t="s">
        <v>41</v>
      </c>
      <c r="AB896" t="s">
        <v>43</v>
      </c>
      <c r="AC896" t="s">
        <v>42</v>
      </c>
      <c r="AD896" t="s">
        <v>59</v>
      </c>
      <c r="AE896" t="s">
        <v>47</v>
      </c>
      <c r="AF896" t="s">
        <v>47</v>
      </c>
      <c r="AG896" t="s">
        <v>47</v>
      </c>
      <c r="AH896" t="s">
        <v>367</v>
      </c>
      <c r="AI896">
        <v>1</v>
      </c>
      <c r="AJ896" t="s">
        <v>60</v>
      </c>
      <c r="AK896" t="s">
        <v>49</v>
      </c>
    </row>
    <row r="897" spans="1:37" x14ac:dyDescent="0.3">
      <c r="A897">
        <v>896</v>
      </c>
      <c r="B897">
        <v>900</v>
      </c>
      <c r="C897" t="s">
        <v>37</v>
      </c>
      <c r="G897" t="s">
        <v>61</v>
      </c>
      <c r="H897">
        <v>12309</v>
      </c>
      <c r="I897" t="s">
        <v>51</v>
      </c>
      <c r="J897" t="s">
        <v>71</v>
      </c>
      <c r="K897">
        <v>1</v>
      </c>
      <c r="L897" t="s">
        <v>41</v>
      </c>
      <c r="M897" t="s">
        <v>41</v>
      </c>
      <c r="N897" t="s">
        <v>43</v>
      </c>
      <c r="O897" t="s">
        <v>42</v>
      </c>
      <c r="P897" t="s">
        <v>43</v>
      </c>
      <c r="Q897" t="s">
        <v>42</v>
      </c>
      <c r="R897" t="s">
        <v>42</v>
      </c>
      <c r="S897" t="s">
        <v>43</v>
      </c>
      <c r="T897" t="s">
        <v>43</v>
      </c>
      <c r="U897" t="s">
        <v>101</v>
      </c>
      <c r="V897" t="b">
        <v>0</v>
      </c>
      <c r="W897" t="s">
        <v>43</v>
      </c>
      <c r="X897" t="s">
        <v>41</v>
      </c>
      <c r="Y897" t="s">
        <v>42</v>
      </c>
      <c r="Z897" t="s">
        <v>43</v>
      </c>
      <c r="AA897" t="s">
        <v>41</v>
      </c>
      <c r="AB897" t="s">
        <v>42</v>
      </c>
      <c r="AC897" t="s">
        <v>42</v>
      </c>
      <c r="AD897" t="s">
        <v>46</v>
      </c>
      <c r="AE897" t="s">
        <v>47</v>
      </c>
      <c r="AF897" t="s">
        <v>47</v>
      </c>
      <c r="AG897" t="s">
        <v>62</v>
      </c>
      <c r="AI897">
        <v>0</v>
      </c>
      <c r="AJ897" t="s">
        <v>60</v>
      </c>
      <c r="AK897" t="s">
        <v>57</v>
      </c>
    </row>
    <row r="898" spans="1:37" x14ac:dyDescent="0.3">
      <c r="A898">
        <v>897</v>
      </c>
      <c r="B898">
        <v>901</v>
      </c>
      <c r="C898" t="s">
        <v>37</v>
      </c>
      <c r="G898" t="s">
        <v>58</v>
      </c>
      <c r="H898">
        <v>12309</v>
      </c>
      <c r="I898" t="s">
        <v>51</v>
      </c>
      <c r="J898" t="s">
        <v>64</v>
      </c>
      <c r="K898">
        <v>0</v>
      </c>
      <c r="L898" t="s">
        <v>41</v>
      </c>
      <c r="M898" t="s">
        <v>43</v>
      </c>
      <c r="N898" t="s">
        <v>42</v>
      </c>
      <c r="O898" t="s">
        <v>43</v>
      </c>
      <c r="P898" t="s">
        <v>43</v>
      </c>
      <c r="Q898" t="s">
        <v>43</v>
      </c>
      <c r="R898" t="s">
        <v>43</v>
      </c>
      <c r="S898" t="s">
        <v>42</v>
      </c>
      <c r="T898" t="s">
        <v>43</v>
      </c>
      <c r="U898" t="s">
        <v>56</v>
      </c>
      <c r="V898" t="b">
        <v>1</v>
      </c>
      <c r="W898" t="s">
        <v>45</v>
      </c>
      <c r="X898" t="s">
        <v>41</v>
      </c>
      <c r="Y898" t="s">
        <v>41</v>
      </c>
      <c r="Z898" t="s">
        <v>43</v>
      </c>
      <c r="AA898" t="s">
        <v>41</v>
      </c>
      <c r="AB898" t="s">
        <v>41</v>
      </c>
      <c r="AC898" t="s">
        <v>43</v>
      </c>
      <c r="AD898" t="s">
        <v>46</v>
      </c>
      <c r="AE898" t="s">
        <v>47</v>
      </c>
      <c r="AF898" t="s">
        <v>47</v>
      </c>
      <c r="AG898" t="s">
        <v>62</v>
      </c>
      <c r="AH898" t="s">
        <v>368</v>
      </c>
      <c r="AI898">
        <v>1</v>
      </c>
      <c r="AJ898" t="s">
        <v>60</v>
      </c>
      <c r="AK898" t="s">
        <v>49</v>
      </c>
    </row>
    <row r="899" spans="1:37" x14ac:dyDescent="0.3">
      <c r="A899">
        <v>898</v>
      </c>
      <c r="B899">
        <v>902</v>
      </c>
      <c r="C899" t="s">
        <v>37</v>
      </c>
      <c r="G899" t="s">
        <v>58</v>
      </c>
      <c r="H899">
        <v>12309</v>
      </c>
      <c r="I899" t="s">
        <v>51</v>
      </c>
      <c r="J899" t="s">
        <v>64</v>
      </c>
      <c r="K899">
        <v>1</v>
      </c>
      <c r="L899" t="s">
        <v>41</v>
      </c>
      <c r="M899" t="s">
        <v>43</v>
      </c>
      <c r="N899" t="s">
        <v>41</v>
      </c>
      <c r="O899" t="s">
        <v>42</v>
      </c>
      <c r="P899" t="s">
        <v>42</v>
      </c>
      <c r="Q899" t="s">
        <v>43</v>
      </c>
      <c r="R899" t="s">
        <v>42</v>
      </c>
      <c r="S899" t="s">
        <v>43</v>
      </c>
      <c r="T899" t="s">
        <v>43</v>
      </c>
      <c r="U899" t="s">
        <v>44</v>
      </c>
      <c r="V899" t="b">
        <v>1</v>
      </c>
      <c r="W899" t="s">
        <v>65</v>
      </c>
      <c r="X899" t="s">
        <v>41</v>
      </c>
      <c r="Y899" t="s">
        <v>43</v>
      </c>
      <c r="Z899" t="s">
        <v>43</v>
      </c>
      <c r="AA899" t="s">
        <v>41</v>
      </c>
      <c r="AB899" t="s">
        <v>43</v>
      </c>
      <c r="AC899" t="s">
        <v>43</v>
      </c>
      <c r="AD899" t="s">
        <v>46</v>
      </c>
      <c r="AE899" t="s">
        <v>47</v>
      </c>
      <c r="AF899" t="s">
        <v>47</v>
      </c>
      <c r="AG899" t="s">
        <v>47</v>
      </c>
      <c r="AI899">
        <v>0</v>
      </c>
      <c r="AJ899" t="s">
        <v>60</v>
      </c>
      <c r="AK899" t="s">
        <v>49</v>
      </c>
    </row>
    <row r="900" spans="1:37" x14ac:dyDescent="0.3">
      <c r="A900">
        <v>899</v>
      </c>
      <c r="B900">
        <v>903</v>
      </c>
      <c r="C900" t="s">
        <v>37</v>
      </c>
      <c r="G900" t="s">
        <v>83</v>
      </c>
      <c r="H900">
        <v>12309</v>
      </c>
      <c r="I900" t="s">
        <v>51</v>
      </c>
      <c r="J900" t="s">
        <v>64</v>
      </c>
      <c r="K900">
        <v>1</v>
      </c>
      <c r="L900" t="s">
        <v>41</v>
      </c>
      <c r="M900" t="s">
        <v>43</v>
      </c>
      <c r="N900" t="s">
        <v>43</v>
      </c>
      <c r="O900" t="s">
        <v>42</v>
      </c>
      <c r="P900" t="s">
        <v>42</v>
      </c>
      <c r="Q900" t="s">
        <v>43</v>
      </c>
      <c r="R900" t="s">
        <v>42</v>
      </c>
      <c r="S900" t="s">
        <v>43</v>
      </c>
      <c r="T900" t="s">
        <v>42</v>
      </c>
      <c r="U900" t="s">
        <v>56</v>
      </c>
      <c r="V900" t="b">
        <v>0</v>
      </c>
      <c r="W900" t="s">
        <v>45</v>
      </c>
      <c r="X900" t="s">
        <v>43</v>
      </c>
      <c r="Y900" t="s">
        <v>42</v>
      </c>
      <c r="Z900" t="s">
        <v>42</v>
      </c>
      <c r="AA900" t="s">
        <v>41</v>
      </c>
      <c r="AB900" t="s">
        <v>42</v>
      </c>
      <c r="AC900" t="s">
        <v>42</v>
      </c>
      <c r="AD900" t="s">
        <v>59</v>
      </c>
      <c r="AE900" t="s">
        <v>62</v>
      </c>
      <c r="AF900" t="s">
        <v>47</v>
      </c>
      <c r="AG900" t="s">
        <v>47</v>
      </c>
      <c r="AI900">
        <v>0</v>
      </c>
      <c r="AJ900" t="s">
        <v>60</v>
      </c>
      <c r="AK900" t="s">
        <v>49</v>
      </c>
    </row>
    <row r="901" spans="1:37" x14ac:dyDescent="0.3">
      <c r="A901">
        <v>900</v>
      </c>
      <c r="B901">
        <v>904</v>
      </c>
      <c r="C901" t="s">
        <v>37</v>
      </c>
      <c r="G901" t="s">
        <v>138</v>
      </c>
      <c r="H901">
        <v>12304</v>
      </c>
      <c r="I901" t="s">
        <v>39</v>
      </c>
      <c r="J901" t="s">
        <v>40</v>
      </c>
      <c r="K901">
        <v>1</v>
      </c>
      <c r="L901" t="s">
        <v>43</v>
      </c>
      <c r="M901" t="s">
        <v>43</v>
      </c>
      <c r="N901" t="s">
        <v>43</v>
      </c>
      <c r="O901" t="s">
        <v>43</v>
      </c>
      <c r="P901" t="s">
        <v>43</v>
      </c>
      <c r="Q901" t="s">
        <v>43</v>
      </c>
      <c r="R901" t="s">
        <v>43</v>
      </c>
      <c r="S901" t="s">
        <v>43</v>
      </c>
      <c r="T901" t="s">
        <v>43</v>
      </c>
      <c r="U901" t="s">
        <v>52</v>
      </c>
      <c r="V901" t="b">
        <v>0</v>
      </c>
      <c r="W901" t="s">
        <v>73</v>
      </c>
      <c r="X901" t="s">
        <v>41</v>
      </c>
      <c r="Y901" t="s">
        <v>41</v>
      </c>
      <c r="Z901" t="s">
        <v>42</v>
      </c>
      <c r="AA901" t="s">
        <v>41</v>
      </c>
      <c r="AB901" t="s">
        <v>41</v>
      </c>
      <c r="AC901" t="s">
        <v>42</v>
      </c>
      <c r="AD901" t="s">
        <v>77</v>
      </c>
      <c r="AE901" t="s">
        <v>79</v>
      </c>
      <c r="AF901" t="s">
        <v>79</v>
      </c>
      <c r="AG901" t="s">
        <v>79</v>
      </c>
      <c r="AI901">
        <v>0</v>
      </c>
      <c r="AJ901" t="s">
        <v>76</v>
      </c>
      <c r="AK901" t="s">
        <v>49</v>
      </c>
    </row>
    <row r="902" spans="1:37" x14ac:dyDescent="0.3">
      <c r="A902">
        <v>901</v>
      </c>
      <c r="B902">
        <v>905</v>
      </c>
      <c r="C902" t="s">
        <v>37</v>
      </c>
      <c r="G902" t="s">
        <v>61</v>
      </c>
      <c r="H902">
        <v>12309</v>
      </c>
      <c r="I902" t="s">
        <v>51</v>
      </c>
      <c r="J902" t="s">
        <v>64</v>
      </c>
      <c r="K902">
        <v>1</v>
      </c>
      <c r="L902" t="s">
        <v>41</v>
      </c>
      <c r="M902" t="s">
        <v>43</v>
      </c>
      <c r="N902" t="s">
        <v>42</v>
      </c>
      <c r="O902" t="s">
        <v>43</v>
      </c>
      <c r="P902" t="s">
        <v>43</v>
      </c>
      <c r="Q902" t="s">
        <v>43</v>
      </c>
      <c r="R902" t="s">
        <v>42</v>
      </c>
      <c r="S902" t="s">
        <v>42</v>
      </c>
      <c r="T902" t="s">
        <v>42</v>
      </c>
      <c r="U902" t="s">
        <v>56</v>
      </c>
      <c r="V902" t="b">
        <v>0</v>
      </c>
      <c r="W902" t="s">
        <v>65</v>
      </c>
      <c r="X902" t="s">
        <v>41</v>
      </c>
      <c r="Y902" t="s">
        <v>43</v>
      </c>
      <c r="Z902" t="s">
        <v>42</v>
      </c>
      <c r="AA902" t="s">
        <v>41</v>
      </c>
      <c r="AB902" t="s">
        <v>43</v>
      </c>
      <c r="AC902" t="s">
        <v>42</v>
      </c>
      <c r="AD902" t="s">
        <v>59</v>
      </c>
      <c r="AE902" t="s">
        <v>54</v>
      </c>
      <c r="AF902" t="s">
        <v>54</v>
      </c>
      <c r="AG902" t="s">
        <v>54</v>
      </c>
      <c r="AH902" t="s">
        <v>369</v>
      </c>
      <c r="AI902">
        <v>1</v>
      </c>
      <c r="AJ902" t="s">
        <v>60</v>
      </c>
      <c r="AK902" t="s">
        <v>84</v>
      </c>
    </row>
    <row r="903" spans="1:37" x14ac:dyDescent="0.3">
      <c r="A903">
        <v>902</v>
      </c>
      <c r="B903">
        <v>906</v>
      </c>
      <c r="C903" t="s">
        <v>37</v>
      </c>
      <c r="G903" t="s">
        <v>83</v>
      </c>
      <c r="H903">
        <v>12303</v>
      </c>
      <c r="I903" t="s">
        <v>39</v>
      </c>
      <c r="J903" t="s">
        <v>64</v>
      </c>
      <c r="K903">
        <v>0</v>
      </c>
      <c r="L903" t="s">
        <v>41</v>
      </c>
      <c r="M903" t="s">
        <v>41</v>
      </c>
      <c r="N903" t="s">
        <v>43</v>
      </c>
      <c r="O903" t="s">
        <v>42</v>
      </c>
      <c r="P903" t="s">
        <v>43</v>
      </c>
      <c r="Q903" t="s">
        <v>42</v>
      </c>
      <c r="R903" t="s">
        <v>43</v>
      </c>
      <c r="S903" t="s">
        <v>43</v>
      </c>
      <c r="T903" t="s">
        <v>43</v>
      </c>
      <c r="U903" t="s">
        <v>52</v>
      </c>
      <c r="V903" t="b">
        <v>1</v>
      </c>
      <c r="W903" t="s">
        <v>45</v>
      </c>
      <c r="X903" t="s">
        <v>41</v>
      </c>
      <c r="Y903" t="s">
        <v>41</v>
      </c>
      <c r="Z903" t="s">
        <v>43</v>
      </c>
      <c r="AA903" t="s">
        <v>43</v>
      </c>
      <c r="AB903" t="s">
        <v>43</v>
      </c>
      <c r="AC903" t="s">
        <v>43</v>
      </c>
      <c r="AD903" t="s">
        <v>59</v>
      </c>
      <c r="AE903" t="s">
        <v>47</v>
      </c>
      <c r="AF903" t="s">
        <v>47</v>
      </c>
      <c r="AG903" t="s">
        <v>54</v>
      </c>
      <c r="AI903">
        <v>0</v>
      </c>
      <c r="AJ903" t="s">
        <v>70</v>
      </c>
      <c r="AK903" t="s">
        <v>57</v>
      </c>
    </row>
    <row r="904" spans="1:37" x14ac:dyDescent="0.3">
      <c r="A904">
        <v>903</v>
      </c>
      <c r="B904">
        <v>907</v>
      </c>
      <c r="C904" t="s">
        <v>37</v>
      </c>
      <c r="G904" t="s">
        <v>38</v>
      </c>
      <c r="H904">
        <v>12306</v>
      </c>
      <c r="I904" t="s">
        <v>88</v>
      </c>
      <c r="J904" t="s">
        <v>144</v>
      </c>
      <c r="K904">
        <v>0</v>
      </c>
      <c r="L904" t="s">
        <v>41</v>
      </c>
      <c r="M904" t="s">
        <v>41</v>
      </c>
      <c r="N904" t="s">
        <v>42</v>
      </c>
      <c r="O904" t="s">
        <v>42</v>
      </c>
      <c r="P904" t="s">
        <v>43</v>
      </c>
      <c r="Q904" t="s">
        <v>42</v>
      </c>
      <c r="R904" t="s">
        <v>43</v>
      </c>
      <c r="S904" t="s">
        <v>41</v>
      </c>
      <c r="T904" t="s">
        <v>43</v>
      </c>
      <c r="U904" t="s">
        <v>52</v>
      </c>
      <c r="V904" t="b">
        <v>0</v>
      </c>
      <c r="W904" t="s">
        <v>43</v>
      </c>
      <c r="X904" t="s">
        <v>43</v>
      </c>
      <c r="Y904" t="s">
        <v>41</v>
      </c>
      <c r="Z904" t="s">
        <v>43</v>
      </c>
      <c r="AA904" t="s">
        <v>43</v>
      </c>
      <c r="AB904" t="s">
        <v>41</v>
      </c>
      <c r="AC904" t="s">
        <v>43</v>
      </c>
      <c r="AD904" t="s">
        <v>53</v>
      </c>
      <c r="AE904" t="s">
        <v>47</v>
      </c>
      <c r="AF904" t="s">
        <v>47</v>
      </c>
      <c r="AG904" t="s">
        <v>47</v>
      </c>
      <c r="AI904">
        <v>0</v>
      </c>
      <c r="AJ904" t="s">
        <v>82</v>
      </c>
      <c r="AK904" t="s">
        <v>49</v>
      </c>
    </row>
    <row r="905" spans="1:37" x14ac:dyDescent="0.3">
      <c r="A905">
        <v>904</v>
      </c>
      <c r="B905">
        <v>908</v>
      </c>
      <c r="C905" t="s">
        <v>37</v>
      </c>
      <c r="G905" t="s">
        <v>83</v>
      </c>
      <c r="H905">
        <v>12303</v>
      </c>
      <c r="I905" t="s">
        <v>39</v>
      </c>
      <c r="J905" t="s">
        <v>64</v>
      </c>
      <c r="K905">
        <v>0</v>
      </c>
      <c r="L905" t="s">
        <v>41</v>
      </c>
      <c r="M905" t="s">
        <v>41</v>
      </c>
      <c r="N905" t="s">
        <v>42</v>
      </c>
      <c r="O905" t="s">
        <v>42</v>
      </c>
      <c r="P905" t="s">
        <v>42</v>
      </c>
      <c r="Q905" t="s">
        <v>42</v>
      </c>
      <c r="R905" t="s">
        <v>42</v>
      </c>
      <c r="S905" t="s">
        <v>42</v>
      </c>
      <c r="T905" t="s">
        <v>41</v>
      </c>
      <c r="U905" t="s">
        <v>56</v>
      </c>
      <c r="V905" t="b">
        <v>0</v>
      </c>
      <c r="W905" t="s">
        <v>43</v>
      </c>
      <c r="X905" t="s">
        <v>41</v>
      </c>
      <c r="Y905" t="s">
        <v>41</v>
      </c>
      <c r="Z905" t="s">
        <v>42</v>
      </c>
      <c r="AA905" t="s">
        <v>41</v>
      </c>
      <c r="AB905" t="s">
        <v>41</v>
      </c>
      <c r="AC905" t="s">
        <v>42</v>
      </c>
      <c r="AD905" t="s">
        <v>53</v>
      </c>
      <c r="AE905" t="s">
        <v>62</v>
      </c>
      <c r="AF905" t="s">
        <v>62</v>
      </c>
      <c r="AG905" t="s">
        <v>62</v>
      </c>
      <c r="AI905">
        <v>0</v>
      </c>
      <c r="AJ905" t="s">
        <v>70</v>
      </c>
      <c r="AK905" t="s">
        <v>49</v>
      </c>
    </row>
    <row r="906" spans="1:37" x14ac:dyDescent="0.3">
      <c r="A906">
        <v>905</v>
      </c>
      <c r="B906">
        <v>909</v>
      </c>
      <c r="C906" t="s">
        <v>37</v>
      </c>
      <c r="G906" t="s">
        <v>83</v>
      </c>
      <c r="H906">
        <v>12305</v>
      </c>
      <c r="I906" t="s">
        <v>39</v>
      </c>
      <c r="J906" t="s">
        <v>40</v>
      </c>
      <c r="K906">
        <v>0</v>
      </c>
      <c r="L906" t="s">
        <v>43</v>
      </c>
      <c r="M906" t="s">
        <v>43</v>
      </c>
      <c r="N906" t="s">
        <v>42</v>
      </c>
      <c r="O906" t="s">
        <v>42</v>
      </c>
      <c r="P906" t="s">
        <v>42</v>
      </c>
      <c r="Q906" t="s">
        <v>42</v>
      </c>
      <c r="R906" t="s">
        <v>42</v>
      </c>
      <c r="S906" t="s">
        <v>42</v>
      </c>
      <c r="T906" t="s">
        <v>42</v>
      </c>
      <c r="U906" t="s">
        <v>52</v>
      </c>
      <c r="V906" t="b">
        <v>0</v>
      </c>
      <c r="W906" t="s">
        <v>41</v>
      </c>
      <c r="X906" t="s">
        <v>43</v>
      </c>
      <c r="Y906" t="s">
        <v>42</v>
      </c>
      <c r="Z906" t="s">
        <v>42</v>
      </c>
      <c r="AA906" t="s">
        <v>42</v>
      </c>
      <c r="AB906" t="s">
        <v>42</v>
      </c>
      <c r="AC906" t="s">
        <v>42</v>
      </c>
      <c r="AD906" t="s">
        <v>77</v>
      </c>
      <c r="AE906" t="s">
        <v>62</v>
      </c>
      <c r="AF906" t="s">
        <v>62</v>
      </c>
      <c r="AG906" t="s">
        <v>62</v>
      </c>
      <c r="AI906">
        <v>0</v>
      </c>
      <c r="AJ906" t="s">
        <v>48</v>
      </c>
      <c r="AK906" t="s">
        <v>84</v>
      </c>
    </row>
    <row r="907" spans="1:37" x14ac:dyDescent="0.3">
      <c r="A907">
        <v>906</v>
      </c>
      <c r="B907">
        <v>910</v>
      </c>
      <c r="C907" t="s">
        <v>37</v>
      </c>
      <c r="G907" t="s">
        <v>50</v>
      </c>
      <c r="H907">
        <v>12302</v>
      </c>
      <c r="I907" t="s">
        <v>51</v>
      </c>
      <c r="J907" t="s">
        <v>40</v>
      </c>
      <c r="K907">
        <v>1</v>
      </c>
      <c r="L907" t="s">
        <v>41</v>
      </c>
      <c r="M907" t="s">
        <v>41</v>
      </c>
      <c r="N907" t="s">
        <v>42</v>
      </c>
      <c r="O907" t="s">
        <v>42</v>
      </c>
      <c r="P907" t="s">
        <v>41</v>
      </c>
      <c r="Q907" t="s">
        <v>42</v>
      </c>
      <c r="R907" t="s">
        <v>43</v>
      </c>
      <c r="S907" t="s">
        <v>43</v>
      </c>
      <c r="T907" t="s">
        <v>43</v>
      </c>
      <c r="U907" t="s">
        <v>56</v>
      </c>
      <c r="V907" t="b">
        <v>1</v>
      </c>
      <c r="W907" t="s">
        <v>45</v>
      </c>
      <c r="X907" t="s">
        <v>41</v>
      </c>
      <c r="Y907" t="s">
        <v>43</v>
      </c>
      <c r="Z907" t="s">
        <v>42</v>
      </c>
      <c r="AA907" t="s">
        <v>41</v>
      </c>
      <c r="AB907" t="s">
        <v>43</v>
      </c>
      <c r="AC907" t="s">
        <v>42</v>
      </c>
      <c r="AD907" t="s">
        <v>46</v>
      </c>
      <c r="AE907" t="s">
        <v>47</v>
      </c>
      <c r="AF907" t="s">
        <v>47</v>
      </c>
      <c r="AG907" t="s">
        <v>47</v>
      </c>
      <c r="AI907">
        <v>0</v>
      </c>
      <c r="AJ907" t="s">
        <v>63</v>
      </c>
      <c r="AK907" t="s">
        <v>49</v>
      </c>
    </row>
    <row r="908" spans="1:37" x14ac:dyDescent="0.3">
      <c r="A908">
        <v>907</v>
      </c>
      <c r="B908">
        <v>911</v>
      </c>
      <c r="C908" t="s">
        <v>37</v>
      </c>
      <c r="G908" t="s">
        <v>85</v>
      </c>
      <c r="H908">
        <v>12302</v>
      </c>
      <c r="I908" t="s">
        <v>39</v>
      </c>
      <c r="J908" t="s">
        <v>40</v>
      </c>
      <c r="K908">
        <v>1</v>
      </c>
      <c r="L908" t="s">
        <v>43</v>
      </c>
      <c r="M908" t="s">
        <v>43</v>
      </c>
      <c r="N908" t="s">
        <v>42</v>
      </c>
      <c r="O908" t="s">
        <v>43</v>
      </c>
      <c r="P908" t="s">
        <v>41</v>
      </c>
      <c r="Q908" t="s">
        <v>42</v>
      </c>
      <c r="R908" t="s">
        <v>42</v>
      </c>
      <c r="S908" t="s">
        <v>42</v>
      </c>
      <c r="T908" t="s">
        <v>41</v>
      </c>
      <c r="U908" t="s">
        <v>44</v>
      </c>
      <c r="V908" t="b">
        <v>0</v>
      </c>
      <c r="W908" t="s">
        <v>43</v>
      </c>
      <c r="X908" t="s">
        <v>41</v>
      </c>
      <c r="Y908" t="s">
        <v>42</v>
      </c>
      <c r="Z908" t="s">
        <v>42</v>
      </c>
      <c r="AA908" t="s">
        <v>41</v>
      </c>
      <c r="AB908" t="s">
        <v>41</v>
      </c>
      <c r="AC908" t="s">
        <v>42</v>
      </c>
      <c r="AD908" t="s">
        <v>59</v>
      </c>
      <c r="AE908" t="s">
        <v>47</v>
      </c>
      <c r="AF908" t="s">
        <v>47</v>
      </c>
      <c r="AG908" t="s">
        <v>47</v>
      </c>
      <c r="AH908" t="s">
        <v>370</v>
      </c>
      <c r="AI908">
        <v>1</v>
      </c>
      <c r="AJ908" t="s">
        <v>63</v>
      </c>
      <c r="AK908" t="s">
        <v>49</v>
      </c>
    </row>
    <row r="909" spans="1:37" x14ac:dyDescent="0.3">
      <c r="A909">
        <v>908</v>
      </c>
      <c r="B909">
        <v>912</v>
      </c>
      <c r="C909" t="s">
        <v>37</v>
      </c>
      <c r="G909" t="s">
        <v>38</v>
      </c>
      <c r="H909">
        <v>12303</v>
      </c>
      <c r="I909" t="s">
        <v>117</v>
      </c>
      <c r="J909" t="s">
        <v>40</v>
      </c>
      <c r="K909">
        <v>0</v>
      </c>
      <c r="L909" t="s">
        <v>43</v>
      </c>
      <c r="M909" t="s">
        <v>41</v>
      </c>
      <c r="N909" t="s">
        <v>41</v>
      </c>
      <c r="O909" t="s">
        <v>42</v>
      </c>
      <c r="P909" t="s">
        <v>41</v>
      </c>
      <c r="Q909" t="s">
        <v>42</v>
      </c>
      <c r="R909" t="s">
        <v>43</v>
      </c>
      <c r="S909" t="s">
        <v>42</v>
      </c>
      <c r="T909" t="s">
        <v>42</v>
      </c>
      <c r="U909" t="s">
        <v>72</v>
      </c>
      <c r="V909" t="b">
        <v>0</v>
      </c>
      <c r="W909" t="s">
        <v>45</v>
      </c>
      <c r="X909" t="s">
        <v>41</v>
      </c>
      <c r="Y909" t="s">
        <v>43</v>
      </c>
      <c r="Z909" t="s">
        <v>43</v>
      </c>
      <c r="AA909" t="s">
        <v>41</v>
      </c>
      <c r="AB909" t="s">
        <v>43</v>
      </c>
      <c r="AC909" t="s">
        <v>41</v>
      </c>
      <c r="AD909" t="s">
        <v>59</v>
      </c>
      <c r="AE909" t="s">
        <v>54</v>
      </c>
      <c r="AF909" t="s">
        <v>54</v>
      </c>
      <c r="AG909" t="s">
        <v>54</v>
      </c>
      <c r="AI909">
        <v>0</v>
      </c>
      <c r="AJ909" t="s">
        <v>70</v>
      </c>
      <c r="AK909" t="s">
        <v>57</v>
      </c>
    </row>
    <row r="910" spans="1:37" x14ac:dyDescent="0.3">
      <c r="A910">
        <v>909</v>
      </c>
      <c r="B910">
        <v>913</v>
      </c>
      <c r="C910" t="s">
        <v>37</v>
      </c>
      <c r="G910" t="s">
        <v>83</v>
      </c>
      <c r="H910">
        <v>12308</v>
      </c>
      <c r="I910" t="s">
        <v>39</v>
      </c>
      <c r="J910" t="s">
        <v>64</v>
      </c>
      <c r="K910">
        <v>1</v>
      </c>
      <c r="L910" t="s">
        <v>41</v>
      </c>
      <c r="M910" t="s">
        <v>41</v>
      </c>
      <c r="N910" t="s">
        <v>42</v>
      </c>
      <c r="O910" t="s">
        <v>41</v>
      </c>
      <c r="P910" t="s">
        <v>43</v>
      </c>
      <c r="Q910" t="s">
        <v>42</v>
      </c>
      <c r="R910" t="s">
        <v>41</v>
      </c>
      <c r="S910" t="s">
        <v>41</v>
      </c>
      <c r="T910" t="s">
        <v>43</v>
      </c>
      <c r="U910" t="s">
        <v>72</v>
      </c>
      <c r="V910" t="b">
        <v>0</v>
      </c>
      <c r="W910" t="s">
        <v>65</v>
      </c>
      <c r="X910" t="s">
        <v>41</v>
      </c>
      <c r="Y910" t="s">
        <v>42</v>
      </c>
      <c r="Z910" t="s">
        <v>42</v>
      </c>
      <c r="AA910" t="s">
        <v>41</v>
      </c>
      <c r="AB910" t="s">
        <v>41</v>
      </c>
      <c r="AC910" t="s">
        <v>41</v>
      </c>
      <c r="AD910" t="s">
        <v>59</v>
      </c>
      <c r="AE910" t="s">
        <v>47</v>
      </c>
      <c r="AF910" t="s">
        <v>47</v>
      </c>
      <c r="AG910" t="s">
        <v>54</v>
      </c>
      <c r="AH910" t="s">
        <v>371</v>
      </c>
      <c r="AI910">
        <v>1</v>
      </c>
      <c r="AJ910" t="s">
        <v>55</v>
      </c>
      <c r="AK910" t="s">
        <v>49</v>
      </c>
    </row>
    <row r="911" spans="1:37" x14ac:dyDescent="0.3">
      <c r="A911">
        <v>910</v>
      </c>
      <c r="B911">
        <v>914</v>
      </c>
      <c r="C911" t="s">
        <v>37</v>
      </c>
      <c r="G911" t="s">
        <v>58</v>
      </c>
      <c r="H911">
        <v>12309</v>
      </c>
      <c r="I911" t="s">
        <v>51</v>
      </c>
      <c r="J911" t="s">
        <v>64</v>
      </c>
      <c r="K911">
        <v>1</v>
      </c>
      <c r="L911" t="s">
        <v>43</v>
      </c>
      <c r="M911" t="s">
        <v>42</v>
      </c>
      <c r="N911" t="s">
        <v>42</v>
      </c>
      <c r="O911" t="s">
        <v>41</v>
      </c>
      <c r="P911" t="s">
        <v>41</v>
      </c>
      <c r="Q911" t="s">
        <v>42</v>
      </c>
      <c r="R911" t="s">
        <v>42</v>
      </c>
      <c r="S911" t="s">
        <v>42</v>
      </c>
      <c r="T911" t="s">
        <v>42</v>
      </c>
      <c r="U911" t="s">
        <v>72</v>
      </c>
      <c r="V911" t="b">
        <v>1</v>
      </c>
      <c r="W911" t="s">
        <v>45</v>
      </c>
      <c r="X911" t="s">
        <v>41</v>
      </c>
      <c r="Y911" t="s">
        <v>42</v>
      </c>
      <c r="Z911" t="s">
        <v>42</v>
      </c>
      <c r="AA911" t="s">
        <v>41</v>
      </c>
      <c r="AB911" t="s">
        <v>43</v>
      </c>
      <c r="AC911" t="s">
        <v>43</v>
      </c>
      <c r="AD911" t="s">
        <v>53</v>
      </c>
      <c r="AE911" t="s">
        <v>47</v>
      </c>
      <c r="AF911" t="s">
        <v>47</v>
      </c>
      <c r="AG911" t="s">
        <v>47</v>
      </c>
      <c r="AI911">
        <v>0</v>
      </c>
      <c r="AJ911" t="s">
        <v>60</v>
      </c>
      <c r="AK911" t="s">
        <v>57</v>
      </c>
    </row>
    <row r="912" spans="1:37" x14ac:dyDescent="0.3">
      <c r="A912">
        <v>911</v>
      </c>
      <c r="B912">
        <v>915</v>
      </c>
      <c r="C912" t="s">
        <v>37</v>
      </c>
      <c r="G912" t="s">
        <v>58</v>
      </c>
      <c r="H912">
        <v>12305</v>
      </c>
      <c r="I912" t="s">
        <v>39</v>
      </c>
      <c r="J912" t="s">
        <v>40</v>
      </c>
      <c r="K912">
        <v>0</v>
      </c>
      <c r="L912" t="s">
        <v>43</v>
      </c>
      <c r="M912" t="s">
        <v>43</v>
      </c>
      <c r="N912" t="s">
        <v>42</v>
      </c>
      <c r="O912" t="s">
        <v>42</v>
      </c>
      <c r="P912" t="s">
        <v>43</v>
      </c>
      <c r="Q912" t="s">
        <v>42</v>
      </c>
      <c r="R912" t="s">
        <v>41</v>
      </c>
      <c r="S912" t="s">
        <v>43</v>
      </c>
      <c r="T912" t="s">
        <v>41</v>
      </c>
      <c r="U912" t="s">
        <v>44</v>
      </c>
      <c r="V912" t="b">
        <v>0</v>
      </c>
      <c r="W912" t="s">
        <v>41</v>
      </c>
      <c r="X912" t="s">
        <v>43</v>
      </c>
      <c r="Y912" t="s">
        <v>42</v>
      </c>
      <c r="Z912" t="s">
        <v>42</v>
      </c>
      <c r="AA912" t="s">
        <v>43</v>
      </c>
      <c r="AB912" t="s">
        <v>42</v>
      </c>
      <c r="AC912" t="s">
        <v>43</v>
      </c>
      <c r="AD912" t="s">
        <v>53</v>
      </c>
      <c r="AE912" t="s">
        <v>47</v>
      </c>
      <c r="AF912" t="s">
        <v>62</v>
      </c>
      <c r="AG912" t="s">
        <v>62</v>
      </c>
      <c r="AI912">
        <v>0</v>
      </c>
      <c r="AJ912" t="s">
        <v>48</v>
      </c>
      <c r="AK912" t="s">
        <v>49</v>
      </c>
    </row>
    <row r="913" spans="1:37" x14ac:dyDescent="0.3">
      <c r="A913">
        <v>912</v>
      </c>
      <c r="B913">
        <v>916</v>
      </c>
      <c r="C913" t="s">
        <v>37</v>
      </c>
      <c r="G913" t="s">
        <v>85</v>
      </c>
      <c r="H913">
        <v>12309</v>
      </c>
      <c r="I913" t="s">
        <v>51</v>
      </c>
      <c r="J913" t="s">
        <v>40</v>
      </c>
      <c r="K913">
        <v>1</v>
      </c>
      <c r="L913" t="s">
        <v>41</v>
      </c>
      <c r="M913" t="s">
        <v>43</v>
      </c>
      <c r="N913" t="s">
        <v>42</v>
      </c>
      <c r="O913" t="s">
        <v>41</v>
      </c>
      <c r="P913" t="s">
        <v>41</v>
      </c>
      <c r="Q913" t="s">
        <v>41</v>
      </c>
      <c r="R913" t="s">
        <v>43</v>
      </c>
      <c r="S913" t="s">
        <v>42</v>
      </c>
      <c r="T913" t="s">
        <v>42</v>
      </c>
      <c r="U913" t="s">
        <v>56</v>
      </c>
      <c r="V913" t="b">
        <v>1</v>
      </c>
      <c r="W913" t="s">
        <v>65</v>
      </c>
      <c r="X913" t="s">
        <v>41</v>
      </c>
      <c r="Y913" t="s">
        <v>41</v>
      </c>
      <c r="Z913" t="s">
        <v>42</v>
      </c>
      <c r="AA913" t="s">
        <v>41</v>
      </c>
      <c r="AB913" t="s">
        <v>41</v>
      </c>
      <c r="AC913" t="s">
        <v>42</v>
      </c>
      <c r="AD913" t="s">
        <v>46</v>
      </c>
      <c r="AE913" t="s">
        <v>54</v>
      </c>
      <c r="AF913" t="s">
        <v>54</v>
      </c>
      <c r="AG913" t="s">
        <v>54</v>
      </c>
      <c r="AH913" t="s">
        <v>372</v>
      </c>
      <c r="AI913">
        <v>1</v>
      </c>
      <c r="AJ913" t="s">
        <v>60</v>
      </c>
      <c r="AK913" t="s">
        <v>49</v>
      </c>
    </row>
    <row r="914" spans="1:37" x14ac:dyDescent="0.3">
      <c r="A914">
        <v>913</v>
      </c>
      <c r="B914">
        <v>917</v>
      </c>
      <c r="C914" t="s">
        <v>37</v>
      </c>
      <c r="G914" t="s">
        <v>61</v>
      </c>
      <c r="H914">
        <v>12304</v>
      </c>
      <c r="I914" t="s">
        <v>283</v>
      </c>
      <c r="J914" t="s">
        <v>40</v>
      </c>
      <c r="K914">
        <v>0</v>
      </c>
      <c r="L914" t="s">
        <v>42</v>
      </c>
      <c r="M914" t="s">
        <v>43</v>
      </c>
      <c r="N914" t="s">
        <v>43</v>
      </c>
      <c r="O914" t="s">
        <v>43</v>
      </c>
      <c r="P914" t="s">
        <v>43</v>
      </c>
      <c r="Q914" t="s">
        <v>43</v>
      </c>
      <c r="R914" t="s">
        <v>41</v>
      </c>
      <c r="S914" t="s">
        <v>43</v>
      </c>
      <c r="T914" t="s">
        <v>41</v>
      </c>
      <c r="U914" t="s">
        <v>56</v>
      </c>
      <c r="V914" t="b">
        <v>0</v>
      </c>
      <c r="W914" t="s">
        <v>73</v>
      </c>
      <c r="X914" t="s">
        <v>41</v>
      </c>
      <c r="Y914" t="s">
        <v>43</v>
      </c>
      <c r="Z914" t="s">
        <v>43</v>
      </c>
      <c r="AA914" t="s">
        <v>43</v>
      </c>
      <c r="AB914" t="s">
        <v>43</v>
      </c>
      <c r="AC914" t="s">
        <v>43</v>
      </c>
      <c r="AD914" t="s">
        <v>46</v>
      </c>
      <c r="AE914" t="s">
        <v>54</v>
      </c>
      <c r="AF914" t="s">
        <v>54</v>
      </c>
      <c r="AG914" t="s">
        <v>47</v>
      </c>
      <c r="AH914" t="s">
        <v>373</v>
      </c>
      <c r="AI914">
        <v>1</v>
      </c>
      <c r="AJ914" t="s">
        <v>76</v>
      </c>
      <c r="AK914" t="s">
        <v>49</v>
      </c>
    </row>
    <row r="915" spans="1:37" x14ac:dyDescent="0.3">
      <c r="A915">
        <v>914</v>
      </c>
      <c r="B915">
        <v>918</v>
      </c>
      <c r="C915" t="s">
        <v>37</v>
      </c>
      <c r="G915" t="s">
        <v>61</v>
      </c>
      <c r="H915">
        <v>12309</v>
      </c>
      <c r="I915" t="s">
        <v>39</v>
      </c>
      <c r="J915" t="s">
        <v>40</v>
      </c>
      <c r="K915">
        <v>1</v>
      </c>
      <c r="L915" t="s">
        <v>41</v>
      </c>
      <c r="M915" t="s">
        <v>43</v>
      </c>
      <c r="N915" t="s">
        <v>42</v>
      </c>
      <c r="O915" t="s">
        <v>42</v>
      </c>
      <c r="P915" t="s">
        <v>42</v>
      </c>
      <c r="Q915" t="s">
        <v>42</v>
      </c>
      <c r="R915" t="s">
        <v>42</v>
      </c>
      <c r="S915" t="s">
        <v>42</v>
      </c>
      <c r="T915" t="s">
        <v>42</v>
      </c>
      <c r="U915" t="s">
        <v>56</v>
      </c>
      <c r="V915" t="b">
        <v>1</v>
      </c>
      <c r="W915" t="s">
        <v>45</v>
      </c>
      <c r="X915" t="s">
        <v>41</v>
      </c>
      <c r="Y915" t="s">
        <v>43</v>
      </c>
      <c r="Z915" t="s">
        <v>42</v>
      </c>
      <c r="AA915" t="s">
        <v>41</v>
      </c>
      <c r="AB915" t="s">
        <v>43</v>
      </c>
      <c r="AC915" t="s">
        <v>43</v>
      </c>
      <c r="AD915" t="s">
        <v>59</v>
      </c>
      <c r="AE915" t="s">
        <v>47</v>
      </c>
      <c r="AF915" t="s">
        <v>47</v>
      </c>
      <c r="AG915" t="s">
        <v>54</v>
      </c>
      <c r="AI915">
        <v>0</v>
      </c>
      <c r="AJ915" t="s">
        <v>60</v>
      </c>
      <c r="AK915" t="s">
        <v>57</v>
      </c>
    </row>
    <row r="916" spans="1:37" x14ac:dyDescent="0.3">
      <c r="A916">
        <v>915</v>
      </c>
      <c r="B916">
        <v>919</v>
      </c>
      <c r="C916" t="s">
        <v>37</v>
      </c>
      <c r="G916" t="s">
        <v>83</v>
      </c>
      <c r="H916">
        <v>12309</v>
      </c>
      <c r="I916" t="s">
        <v>51</v>
      </c>
      <c r="J916" t="s">
        <v>40</v>
      </c>
      <c r="K916">
        <v>1</v>
      </c>
      <c r="L916" t="s">
        <v>41</v>
      </c>
      <c r="M916" t="s">
        <v>43</v>
      </c>
      <c r="N916" t="s">
        <v>43</v>
      </c>
      <c r="O916" t="s">
        <v>43</v>
      </c>
      <c r="P916" t="s">
        <v>43</v>
      </c>
      <c r="Q916" t="s">
        <v>43</v>
      </c>
      <c r="R916" t="s">
        <v>43</v>
      </c>
      <c r="S916" t="s">
        <v>43</v>
      </c>
      <c r="T916" t="s">
        <v>43</v>
      </c>
      <c r="U916" t="s">
        <v>56</v>
      </c>
      <c r="V916" t="b">
        <v>1</v>
      </c>
      <c r="W916" t="s">
        <v>45</v>
      </c>
      <c r="X916" t="s">
        <v>41</v>
      </c>
      <c r="Y916" t="s">
        <v>43</v>
      </c>
      <c r="Z916" t="s">
        <v>42</v>
      </c>
      <c r="AA916" t="s">
        <v>41</v>
      </c>
      <c r="AB916" t="s">
        <v>43</v>
      </c>
      <c r="AC916" t="s">
        <v>42</v>
      </c>
      <c r="AD916" t="s">
        <v>59</v>
      </c>
      <c r="AE916" t="s">
        <v>54</v>
      </c>
      <c r="AF916" t="s">
        <v>54</v>
      </c>
      <c r="AG916" t="s">
        <v>54</v>
      </c>
      <c r="AI916">
        <v>0</v>
      </c>
      <c r="AJ916" t="s">
        <v>60</v>
      </c>
      <c r="AK916" t="s">
        <v>49</v>
      </c>
    </row>
    <row r="917" spans="1:37" x14ac:dyDescent="0.3">
      <c r="A917">
        <v>916</v>
      </c>
      <c r="B917">
        <v>920</v>
      </c>
      <c r="C917" t="s">
        <v>37</v>
      </c>
      <c r="G917" t="s">
        <v>83</v>
      </c>
      <c r="H917">
        <v>12302</v>
      </c>
      <c r="I917" t="s">
        <v>39</v>
      </c>
      <c r="J917" t="s">
        <v>40</v>
      </c>
      <c r="K917">
        <v>1</v>
      </c>
      <c r="L917" t="s">
        <v>41</v>
      </c>
      <c r="M917" t="s">
        <v>41</v>
      </c>
      <c r="N917" t="s">
        <v>42</v>
      </c>
      <c r="O917" t="s">
        <v>43</v>
      </c>
      <c r="P917" t="s">
        <v>43</v>
      </c>
      <c r="Q917" t="s">
        <v>42</v>
      </c>
      <c r="R917" t="s">
        <v>43</v>
      </c>
      <c r="S917" t="s">
        <v>43</v>
      </c>
      <c r="T917" t="s">
        <v>43</v>
      </c>
      <c r="U917" t="s">
        <v>56</v>
      </c>
      <c r="V917" t="b">
        <v>0</v>
      </c>
      <c r="W917" t="s">
        <v>43</v>
      </c>
      <c r="X917" t="s">
        <v>41</v>
      </c>
      <c r="Y917" t="s">
        <v>43</v>
      </c>
      <c r="Z917" t="s">
        <v>42</v>
      </c>
      <c r="AA917" t="s">
        <v>41</v>
      </c>
      <c r="AB917" t="s">
        <v>43</v>
      </c>
      <c r="AC917" t="s">
        <v>43</v>
      </c>
      <c r="AD917" t="s">
        <v>46</v>
      </c>
      <c r="AE917" t="s">
        <v>62</v>
      </c>
      <c r="AF917" t="s">
        <v>62</v>
      </c>
      <c r="AG917" t="s">
        <v>47</v>
      </c>
      <c r="AH917" t="s">
        <v>374</v>
      </c>
      <c r="AI917">
        <v>1</v>
      </c>
      <c r="AJ917" t="s">
        <v>63</v>
      </c>
      <c r="AK917" t="s">
        <v>49</v>
      </c>
    </row>
    <row r="918" spans="1:37" x14ac:dyDescent="0.3">
      <c r="A918">
        <v>917</v>
      </c>
      <c r="B918">
        <v>921</v>
      </c>
      <c r="C918" t="s">
        <v>37</v>
      </c>
      <c r="G918" t="s">
        <v>50</v>
      </c>
      <c r="H918">
        <v>12306</v>
      </c>
      <c r="I918" t="s">
        <v>51</v>
      </c>
      <c r="J918" t="s">
        <v>40</v>
      </c>
      <c r="K918">
        <v>1</v>
      </c>
      <c r="L918" t="s">
        <v>43</v>
      </c>
      <c r="M918" t="s">
        <v>43</v>
      </c>
      <c r="N918" t="s">
        <v>41</v>
      </c>
      <c r="O918" t="s">
        <v>42</v>
      </c>
      <c r="P918" t="s">
        <v>41</v>
      </c>
      <c r="Q918" t="s">
        <v>43</v>
      </c>
      <c r="R918" t="s">
        <v>42</v>
      </c>
      <c r="S918" t="s">
        <v>42</v>
      </c>
      <c r="T918" t="s">
        <v>43</v>
      </c>
      <c r="U918" t="s">
        <v>44</v>
      </c>
      <c r="V918" t="b">
        <v>1</v>
      </c>
      <c r="W918" t="s">
        <v>45</v>
      </c>
      <c r="X918" t="s">
        <v>41</v>
      </c>
      <c r="Y918" t="s">
        <v>43</v>
      </c>
      <c r="Z918" t="s">
        <v>43</v>
      </c>
      <c r="AA918" t="s">
        <v>41</v>
      </c>
      <c r="AB918" t="s">
        <v>43</v>
      </c>
      <c r="AC918" t="s">
        <v>43</v>
      </c>
      <c r="AD918" t="s">
        <v>59</v>
      </c>
      <c r="AE918" t="s">
        <v>54</v>
      </c>
      <c r="AF918" t="s">
        <v>54</v>
      </c>
      <c r="AG918" t="s">
        <v>54</v>
      </c>
      <c r="AH918" t="s">
        <v>375</v>
      </c>
      <c r="AI918">
        <v>1</v>
      </c>
      <c r="AJ918" t="s">
        <v>82</v>
      </c>
      <c r="AK918" t="s">
        <v>49</v>
      </c>
    </row>
    <row r="919" spans="1:37" x14ac:dyDescent="0.3">
      <c r="A919">
        <v>918</v>
      </c>
      <c r="B919">
        <v>922</v>
      </c>
      <c r="C919" t="s">
        <v>37</v>
      </c>
      <c r="G919" t="s">
        <v>83</v>
      </c>
      <c r="H919">
        <v>12305</v>
      </c>
      <c r="I919" t="s">
        <v>51</v>
      </c>
      <c r="J919" t="s">
        <v>40</v>
      </c>
      <c r="K919">
        <v>1</v>
      </c>
      <c r="L919" t="s">
        <v>41</v>
      </c>
      <c r="M919" t="s">
        <v>42</v>
      </c>
      <c r="N919" t="s">
        <v>42</v>
      </c>
      <c r="O919" t="s">
        <v>43</v>
      </c>
      <c r="P919" t="s">
        <v>43</v>
      </c>
      <c r="Q919" t="s">
        <v>42</v>
      </c>
      <c r="R919" t="s">
        <v>42</v>
      </c>
      <c r="S919" t="s">
        <v>42</v>
      </c>
      <c r="T919" t="s">
        <v>41</v>
      </c>
      <c r="U919" t="s">
        <v>52</v>
      </c>
      <c r="V919" t="b">
        <v>1</v>
      </c>
      <c r="W919" t="s">
        <v>45</v>
      </c>
      <c r="X919" t="s">
        <v>41</v>
      </c>
      <c r="Y919" t="s">
        <v>41</v>
      </c>
      <c r="Z919" t="s">
        <v>42</v>
      </c>
      <c r="AA919" t="s">
        <v>41</v>
      </c>
      <c r="AB919" t="s">
        <v>41</v>
      </c>
      <c r="AC919" t="s">
        <v>43</v>
      </c>
      <c r="AD919" t="s">
        <v>59</v>
      </c>
      <c r="AE919" t="s">
        <v>54</v>
      </c>
      <c r="AF919" t="s">
        <v>54</v>
      </c>
      <c r="AG919" t="s">
        <v>47</v>
      </c>
      <c r="AH919" t="s">
        <v>376</v>
      </c>
      <c r="AI919">
        <v>1</v>
      </c>
      <c r="AJ919" t="s">
        <v>48</v>
      </c>
      <c r="AK919" t="s">
        <v>49</v>
      </c>
    </row>
    <row r="920" spans="1:37" x14ac:dyDescent="0.3">
      <c r="A920">
        <v>919</v>
      </c>
      <c r="B920">
        <v>923</v>
      </c>
      <c r="C920" t="s">
        <v>37</v>
      </c>
      <c r="G920" t="s">
        <v>85</v>
      </c>
      <c r="H920">
        <v>12304</v>
      </c>
      <c r="I920" t="s">
        <v>39</v>
      </c>
      <c r="J920" t="s">
        <v>40</v>
      </c>
      <c r="K920">
        <v>0</v>
      </c>
      <c r="L920" t="s">
        <v>41</v>
      </c>
      <c r="M920" t="s">
        <v>41</v>
      </c>
      <c r="N920" t="s">
        <v>42</v>
      </c>
      <c r="O920" t="s">
        <v>42</v>
      </c>
      <c r="P920" t="s">
        <v>41</v>
      </c>
      <c r="Q920" t="s">
        <v>42</v>
      </c>
      <c r="R920" t="s">
        <v>42</v>
      </c>
      <c r="S920" t="s">
        <v>41</v>
      </c>
      <c r="T920" t="s">
        <v>41</v>
      </c>
      <c r="U920" t="s">
        <v>56</v>
      </c>
      <c r="V920" t="b">
        <v>0</v>
      </c>
      <c r="W920" t="s">
        <v>45</v>
      </c>
      <c r="X920" t="s">
        <v>41</v>
      </c>
      <c r="Y920" t="s">
        <v>41</v>
      </c>
      <c r="Z920" t="s">
        <v>41</v>
      </c>
      <c r="AA920" t="s">
        <v>41</v>
      </c>
      <c r="AB920" t="s">
        <v>41</v>
      </c>
      <c r="AC920" t="s">
        <v>41</v>
      </c>
      <c r="AD920" t="s">
        <v>46</v>
      </c>
      <c r="AE920" t="s">
        <v>47</v>
      </c>
      <c r="AF920" t="s">
        <v>47</v>
      </c>
      <c r="AG920" t="s">
        <v>47</v>
      </c>
      <c r="AI920">
        <v>0</v>
      </c>
      <c r="AJ920" t="s">
        <v>76</v>
      </c>
      <c r="AK920" t="s">
        <v>49</v>
      </c>
    </row>
    <row r="921" spans="1:37" x14ac:dyDescent="0.3">
      <c r="A921">
        <v>920</v>
      </c>
      <c r="B921">
        <v>924</v>
      </c>
      <c r="C921" t="s">
        <v>37</v>
      </c>
      <c r="G921" t="s">
        <v>58</v>
      </c>
      <c r="H921">
        <v>12304</v>
      </c>
      <c r="I921" t="s">
        <v>39</v>
      </c>
      <c r="J921" t="s">
        <v>71</v>
      </c>
      <c r="K921">
        <v>0</v>
      </c>
      <c r="L921" t="s">
        <v>41</v>
      </c>
      <c r="M921" t="s">
        <v>42</v>
      </c>
      <c r="N921" t="s">
        <v>42</v>
      </c>
      <c r="O921" t="s">
        <v>42</v>
      </c>
      <c r="P921" t="s">
        <v>42</v>
      </c>
      <c r="Q921" t="s">
        <v>42</v>
      </c>
      <c r="R921" t="s">
        <v>42</v>
      </c>
      <c r="S921" t="s">
        <v>41</v>
      </c>
      <c r="T921" t="s">
        <v>41</v>
      </c>
      <c r="U921" t="s">
        <v>56</v>
      </c>
      <c r="V921" t="b">
        <v>0</v>
      </c>
      <c r="W921" t="s">
        <v>43</v>
      </c>
      <c r="X921" t="s">
        <v>43</v>
      </c>
      <c r="Y921" t="s">
        <v>43</v>
      </c>
      <c r="Z921" t="s">
        <v>43</v>
      </c>
      <c r="AA921" t="s">
        <v>43</v>
      </c>
      <c r="AB921" t="s">
        <v>43</v>
      </c>
      <c r="AC921" t="s">
        <v>43</v>
      </c>
      <c r="AD921" t="s">
        <v>53</v>
      </c>
      <c r="AE921" t="s">
        <v>62</v>
      </c>
      <c r="AF921" t="s">
        <v>62</v>
      </c>
      <c r="AG921" t="s">
        <v>62</v>
      </c>
      <c r="AI921">
        <v>0</v>
      </c>
      <c r="AJ921" t="s">
        <v>76</v>
      </c>
      <c r="AK921" t="s">
        <v>49</v>
      </c>
    </row>
    <row r="922" spans="1:37" x14ac:dyDescent="0.3">
      <c r="A922">
        <v>921</v>
      </c>
      <c r="B922">
        <v>925</v>
      </c>
      <c r="C922" t="s">
        <v>37</v>
      </c>
      <c r="G922" t="s">
        <v>58</v>
      </c>
      <c r="H922">
        <v>12309</v>
      </c>
      <c r="I922" t="s">
        <v>51</v>
      </c>
      <c r="J922" t="s">
        <v>64</v>
      </c>
      <c r="K922">
        <v>1</v>
      </c>
      <c r="L922" t="s">
        <v>41</v>
      </c>
      <c r="M922" t="s">
        <v>43</v>
      </c>
      <c r="N922" t="s">
        <v>43</v>
      </c>
      <c r="O922" t="s">
        <v>42</v>
      </c>
      <c r="P922" t="s">
        <v>42</v>
      </c>
      <c r="Q922" t="s">
        <v>42</v>
      </c>
      <c r="R922" t="s">
        <v>42</v>
      </c>
      <c r="S922" t="s">
        <v>42</v>
      </c>
      <c r="T922" t="s">
        <v>42</v>
      </c>
      <c r="U922" t="s">
        <v>56</v>
      </c>
      <c r="V922" t="b">
        <v>1</v>
      </c>
      <c r="W922" t="s">
        <v>45</v>
      </c>
      <c r="X922" t="s">
        <v>41</v>
      </c>
      <c r="Y922" t="s">
        <v>41</v>
      </c>
      <c r="Z922" t="s">
        <v>43</v>
      </c>
      <c r="AA922" t="s">
        <v>41</v>
      </c>
      <c r="AB922" t="s">
        <v>41</v>
      </c>
      <c r="AC922" t="s">
        <v>41</v>
      </c>
      <c r="AD922" t="s">
        <v>59</v>
      </c>
      <c r="AE922" t="s">
        <v>54</v>
      </c>
      <c r="AF922" t="s">
        <v>54</v>
      </c>
      <c r="AG922" t="s">
        <v>54</v>
      </c>
      <c r="AI922">
        <v>0</v>
      </c>
      <c r="AJ922" t="s">
        <v>60</v>
      </c>
      <c r="AK922" t="s">
        <v>49</v>
      </c>
    </row>
    <row r="923" spans="1:37" x14ac:dyDescent="0.3">
      <c r="A923">
        <v>922</v>
      </c>
      <c r="B923">
        <v>926</v>
      </c>
      <c r="C923" t="s">
        <v>37</v>
      </c>
      <c r="G923" t="s">
        <v>58</v>
      </c>
      <c r="H923">
        <v>12309</v>
      </c>
      <c r="I923" t="s">
        <v>51</v>
      </c>
      <c r="J923" t="s">
        <v>64</v>
      </c>
      <c r="K923">
        <v>1</v>
      </c>
      <c r="L923" t="s">
        <v>41</v>
      </c>
      <c r="M923" t="s">
        <v>43</v>
      </c>
      <c r="N923" t="s">
        <v>42</v>
      </c>
      <c r="O923" t="s">
        <v>43</v>
      </c>
      <c r="P923" t="s">
        <v>42</v>
      </c>
      <c r="Q923" t="s">
        <v>42</v>
      </c>
      <c r="R923" t="s">
        <v>42</v>
      </c>
      <c r="S923" t="s">
        <v>42</v>
      </c>
      <c r="T923" t="s">
        <v>43</v>
      </c>
      <c r="U923" t="s">
        <v>56</v>
      </c>
      <c r="V923" t="b">
        <v>1</v>
      </c>
      <c r="W923" t="s">
        <v>45</v>
      </c>
      <c r="X923" t="s">
        <v>41</v>
      </c>
      <c r="Y923" t="s">
        <v>43</v>
      </c>
      <c r="Z923" t="s">
        <v>42</v>
      </c>
      <c r="AA923" t="s">
        <v>41</v>
      </c>
      <c r="AB923" t="s">
        <v>41</v>
      </c>
      <c r="AC923" t="s">
        <v>42</v>
      </c>
      <c r="AD923" t="s">
        <v>59</v>
      </c>
      <c r="AE923" t="s">
        <v>54</v>
      </c>
      <c r="AF923" t="s">
        <v>54</v>
      </c>
      <c r="AG923" t="s">
        <v>54</v>
      </c>
      <c r="AH923" t="s">
        <v>377</v>
      </c>
      <c r="AI923">
        <v>1</v>
      </c>
      <c r="AJ923" t="s">
        <v>60</v>
      </c>
      <c r="AK923" t="s">
        <v>49</v>
      </c>
    </row>
    <row r="924" spans="1:37" x14ac:dyDescent="0.3">
      <c r="A924">
        <v>923</v>
      </c>
      <c r="B924">
        <v>927</v>
      </c>
      <c r="C924" t="s">
        <v>37</v>
      </c>
      <c r="G924" t="s">
        <v>61</v>
      </c>
      <c r="H924">
        <v>12309</v>
      </c>
      <c r="I924" t="s">
        <v>51</v>
      </c>
      <c r="J924" t="s">
        <v>64</v>
      </c>
      <c r="K924">
        <v>1</v>
      </c>
      <c r="L924" t="s">
        <v>41</v>
      </c>
      <c r="M924" t="s">
        <v>43</v>
      </c>
      <c r="N924" t="s">
        <v>42</v>
      </c>
      <c r="O924" t="s">
        <v>43</v>
      </c>
      <c r="P924" t="s">
        <v>43</v>
      </c>
      <c r="Q924" t="s">
        <v>42</v>
      </c>
      <c r="R924" t="s">
        <v>42</v>
      </c>
      <c r="S924" t="s">
        <v>43</v>
      </c>
      <c r="T924" t="s">
        <v>42</v>
      </c>
      <c r="U924" t="s">
        <v>52</v>
      </c>
      <c r="V924" t="b">
        <v>1</v>
      </c>
      <c r="W924" t="s">
        <v>45</v>
      </c>
      <c r="X924" t="s">
        <v>41</v>
      </c>
      <c r="Y924" t="s">
        <v>43</v>
      </c>
      <c r="Z924" t="s">
        <v>42</v>
      </c>
      <c r="AA924" t="s">
        <v>41</v>
      </c>
      <c r="AB924" t="s">
        <v>41</v>
      </c>
      <c r="AC924" t="s">
        <v>41</v>
      </c>
      <c r="AD924" t="s">
        <v>59</v>
      </c>
      <c r="AE924" t="s">
        <v>54</v>
      </c>
      <c r="AF924" t="s">
        <v>54</v>
      </c>
      <c r="AG924" t="s">
        <v>54</v>
      </c>
      <c r="AI924">
        <v>0</v>
      </c>
      <c r="AJ924" t="s">
        <v>60</v>
      </c>
      <c r="AK924" t="s">
        <v>49</v>
      </c>
    </row>
    <row r="925" spans="1:37" x14ac:dyDescent="0.3">
      <c r="A925">
        <v>924</v>
      </c>
      <c r="B925">
        <v>928</v>
      </c>
      <c r="C925" t="s">
        <v>37</v>
      </c>
      <c r="G925" t="s">
        <v>61</v>
      </c>
      <c r="H925">
        <v>12309</v>
      </c>
      <c r="I925" t="s">
        <v>51</v>
      </c>
      <c r="J925" t="s">
        <v>71</v>
      </c>
      <c r="K925">
        <v>1</v>
      </c>
      <c r="L925" t="s">
        <v>41</v>
      </c>
      <c r="M925" t="s">
        <v>43</v>
      </c>
      <c r="N925" t="s">
        <v>42</v>
      </c>
      <c r="O925" t="s">
        <v>43</v>
      </c>
      <c r="P925" t="s">
        <v>43</v>
      </c>
      <c r="Q925" t="s">
        <v>42</v>
      </c>
      <c r="R925" t="s">
        <v>41</v>
      </c>
      <c r="S925" t="s">
        <v>43</v>
      </c>
      <c r="T925" t="s">
        <v>43</v>
      </c>
      <c r="U925" t="s">
        <v>72</v>
      </c>
      <c r="V925" t="b">
        <v>1</v>
      </c>
      <c r="W925" t="s">
        <v>65</v>
      </c>
      <c r="X925" t="s">
        <v>41</v>
      </c>
      <c r="Y925" t="s">
        <v>41</v>
      </c>
      <c r="Z925" t="s">
        <v>41</v>
      </c>
      <c r="AA925" t="s">
        <v>43</v>
      </c>
      <c r="AB925" t="s">
        <v>41</v>
      </c>
      <c r="AC925" t="s">
        <v>41</v>
      </c>
      <c r="AD925" t="s">
        <v>59</v>
      </c>
      <c r="AE925" t="s">
        <v>54</v>
      </c>
      <c r="AF925" t="s">
        <v>54</v>
      </c>
      <c r="AG925" t="s">
        <v>54</v>
      </c>
      <c r="AI925">
        <v>0</v>
      </c>
      <c r="AJ925" t="s">
        <v>60</v>
      </c>
      <c r="AK925" t="s">
        <v>49</v>
      </c>
    </row>
    <row r="926" spans="1:37" x14ac:dyDescent="0.3">
      <c r="A926">
        <v>925</v>
      </c>
      <c r="B926">
        <v>929</v>
      </c>
      <c r="C926" t="s">
        <v>37</v>
      </c>
      <c r="G926" t="s">
        <v>50</v>
      </c>
      <c r="H926">
        <v>12309</v>
      </c>
      <c r="I926" t="s">
        <v>39</v>
      </c>
      <c r="J926" t="s">
        <v>40</v>
      </c>
      <c r="K926">
        <v>1</v>
      </c>
      <c r="L926" t="s">
        <v>43</v>
      </c>
      <c r="M926" t="s">
        <v>43</v>
      </c>
      <c r="N926" t="s">
        <v>42</v>
      </c>
      <c r="O926" t="s">
        <v>43</v>
      </c>
      <c r="P926" t="s">
        <v>43</v>
      </c>
      <c r="Q926" t="s">
        <v>42</v>
      </c>
      <c r="R926" t="s">
        <v>42</v>
      </c>
      <c r="S926" t="s">
        <v>43</v>
      </c>
      <c r="T926" t="s">
        <v>43</v>
      </c>
      <c r="U926" t="s">
        <v>56</v>
      </c>
      <c r="V926" t="b">
        <v>0</v>
      </c>
      <c r="W926" t="s">
        <v>65</v>
      </c>
      <c r="X926" t="s">
        <v>43</v>
      </c>
      <c r="Y926" t="s">
        <v>43</v>
      </c>
      <c r="Z926" t="s">
        <v>43</v>
      </c>
      <c r="AA926" t="s">
        <v>43</v>
      </c>
      <c r="AB926" t="s">
        <v>43</v>
      </c>
      <c r="AC926" t="s">
        <v>42</v>
      </c>
      <c r="AD926" t="s">
        <v>53</v>
      </c>
      <c r="AE926" t="s">
        <v>62</v>
      </c>
      <c r="AF926" t="s">
        <v>47</v>
      </c>
      <c r="AG926" t="s">
        <v>62</v>
      </c>
      <c r="AI926">
        <v>0</v>
      </c>
      <c r="AJ926" t="s">
        <v>60</v>
      </c>
      <c r="AK926" t="s">
        <v>49</v>
      </c>
    </row>
    <row r="927" spans="1:37" x14ac:dyDescent="0.3">
      <c r="A927">
        <v>926</v>
      </c>
      <c r="B927">
        <v>930</v>
      </c>
      <c r="C927" t="s">
        <v>37</v>
      </c>
      <c r="G927" t="s">
        <v>67</v>
      </c>
      <c r="H927">
        <v>12309</v>
      </c>
      <c r="I927" t="s">
        <v>51</v>
      </c>
      <c r="J927" t="s">
        <v>71</v>
      </c>
      <c r="K927">
        <v>0</v>
      </c>
      <c r="L927" t="s">
        <v>41</v>
      </c>
      <c r="M927" t="s">
        <v>41</v>
      </c>
      <c r="N927" t="s">
        <v>42</v>
      </c>
      <c r="O927" t="s">
        <v>42</v>
      </c>
      <c r="P927" t="s">
        <v>41</v>
      </c>
      <c r="Q927" t="s">
        <v>42</v>
      </c>
      <c r="R927" t="s">
        <v>41</v>
      </c>
      <c r="S927" t="s">
        <v>41</v>
      </c>
      <c r="T927" t="s">
        <v>41</v>
      </c>
      <c r="U927" t="s">
        <v>101</v>
      </c>
      <c r="V927" t="b">
        <v>0</v>
      </c>
      <c r="W927" t="s">
        <v>73</v>
      </c>
      <c r="X927" t="s">
        <v>41</v>
      </c>
      <c r="Y927" t="s">
        <v>41</v>
      </c>
      <c r="Z927" t="s">
        <v>43</v>
      </c>
      <c r="AA927" t="s">
        <v>41</v>
      </c>
      <c r="AB927" t="s">
        <v>41</v>
      </c>
      <c r="AC927" t="s">
        <v>43</v>
      </c>
      <c r="AD927" t="s">
        <v>120</v>
      </c>
      <c r="AE927" t="s">
        <v>74</v>
      </c>
      <c r="AF927" t="s">
        <v>79</v>
      </c>
      <c r="AG927" t="s">
        <v>74</v>
      </c>
      <c r="AI927">
        <v>0</v>
      </c>
      <c r="AJ927" t="s">
        <v>60</v>
      </c>
      <c r="AK927" t="s">
        <v>49</v>
      </c>
    </row>
    <row r="928" spans="1:37" x14ac:dyDescent="0.3">
      <c r="A928">
        <v>927</v>
      </c>
      <c r="B928">
        <v>931</v>
      </c>
      <c r="C928" t="s">
        <v>37</v>
      </c>
      <c r="G928" t="s">
        <v>83</v>
      </c>
      <c r="H928">
        <v>12309</v>
      </c>
      <c r="I928" t="s">
        <v>51</v>
      </c>
      <c r="J928" t="s">
        <v>64</v>
      </c>
      <c r="K928">
        <v>1</v>
      </c>
      <c r="L928" t="s">
        <v>41</v>
      </c>
      <c r="M928" t="s">
        <v>41</v>
      </c>
      <c r="N928" t="s">
        <v>41</v>
      </c>
      <c r="O928" t="s">
        <v>42</v>
      </c>
      <c r="P928" t="s">
        <v>42</v>
      </c>
      <c r="Q928" t="s">
        <v>42</v>
      </c>
      <c r="R928" t="s">
        <v>42</v>
      </c>
      <c r="S928" t="s">
        <v>41</v>
      </c>
      <c r="T928" t="s">
        <v>42</v>
      </c>
      <c r="U928" t="s">
        <v>52</v>
      </c>
      <c r="V928" t="b">
        <v>0</v>
      </c>
      <c r="W928" t="s">
        <v>65</v>
      </c>
      <c r="X928" t="s">
        <v>41</v>
      </c>
      <c r="Y928" t="s">
        <v>43</v>
      </c>
      <c r="Z928" t="s">
        <v>43</v>
      </c>
      <c r="AA928" t="s">
        <v>41</v>
      </c>
      <c r="AB928" t="s">
        <v>41</v>
      </c>
      <c r="AC928" t="s">
        <v>43</v>
      </c>
      <c r="AD928" t="s">
        <v>46</v>
      </c>
      <c r="AE928" t="s">
        <v>47</v>
      </c>
      <c r="AF928" t="s">
        <v>47</v>
      </c>
      <c r="AG928" t="s">
        <v>47</v>
      </c>
      <c r="AI928">
        <v>0</v>
      </c>
      <c r="AJ928" t="s">
        <v>60</v>
      </c>
      <c r="AK928" t="s">
        <v>49</v>
      </c>
    </row>
    <row r="929" spans="1:37" x14ac:dyDescent="0.3">
      <c r="A929">
        <v>928</v>
      </c>
      <c r="B929">
        <v>932</v>
      </c>
      <c r="C929" t="s">
        <v>37</v>
      </c>
      <c r="G929" t="s">
        <v>83</v>
      </c>
      <c r="H929">
        <v>12345</v>
      </c>
      <c r="I929" t="s">
        <v>378</v>
      </c>
      <c r="J929" t="s">
        <v>64</v>
      </c>
      <c r="K929">
        <v>0</v>
      </c>
      <c r="L929" t="s">
        <v>43</v>
      </c>
      <c r="M929" t="s">
        <v>43</v>
      </c>
      <c r="N929" t="s">
        <v>43</v>
      </c>
      <c r="O929" t="s">
        <v>42</v>
      </c>
      <c r="P929" t="s">
        <v>42</v>
      </c>
      <c r="Q929" t="s">
        <v>42</v>
      </c>
      <c r="R929" t="s">
        <v>42</v>
      </c>
      <c r="S929" t="s">
        <v>43</v>
      </c>
      <c r="T929" t="s">
        <v>43</v>
      </c>
      <c r="U929" t="s">
        <v>56</v>
      </c>
      <c r="V929" t="b">
        <v>0</v>
      </c>
      <c r="W929" t="s">
        <v>73</v>
      </c>
      <c r="X929" t="s">
        <v>41</v>
      </c>
      <c r="Y929" t="s">
        <v>43</v>
      </c>
      <c r="Z929" t="s">
        <v>42</v>
      </c>
      <c r="AA929" t="s">
        <v>41</v>
      </c>
      <c r="AB929" t="s">
        <v>43</v>
      </c>
      <c r="AC929" t="s">
        <v>42</v>
      </c>
      <c r="AD929" t="s">
        <v>120</v>
      </c>
      <c r="AE929" t="s">
        <v>74</v>
      </c>
      <c r="AF929" t="s">
        <v>74</v>
      </c>
      <c r="AG929" t="s">
        <v>74</v>
      </c>
      <c r="AI929">
        <v>0</v>
      </c>
      <c r="AJ929" t="s">
        <v>48</v>
      </c>
      <c r="AK929" t="s">
        <v>49</v>
      </c>
    </row>
    <row r="930" spans="1:37" x14ac:dyDescent="0.3">
      <c r="A930">
        <v>929</v>
      </c>
      <c r="B930">
        <v>933</v>
      </c>
      <c r="C930" t="s">
        <v>37</v>
      </c>
      <c r="G930" t="s">
        <v>50</v>
      </c>
      <c r="H930">
        <v>12306</v>
      </c>
      <c r="I930" t="s">
        <v>39</v>
      </c>
      <c r="J930" t="s">
        <v>64</v>
      </c>
      <c r="K930">
        <v>0</v>
      </c>
      <c r="L930" t="s">
        <v>41</v>
      </c>
      <c r="M930" t="s">
        <v>43</v>
      </c>
      <c r="N930" t="s">
        <v>42</v>
      </c>
      <c r="O930" t="s">
        <v>42</v>
      </c>
      <c r="P930" t="s">
        <v>43</v>
      </c>
      <c r="Q930" t="s">
        <v>42</v>
      </c>
      <c r="R930" t="s">
        <v>42</v>
      </c>
      <c r="S930" t="s">
        <v>42</v>
      </c>
      <c r="T930" t="s">
        <v>42</v>
      </c>
      <c r="U930" t="s">
        <v>44</v>
      </c>
      <c r="V930" t="b">
        <v>0</v>
      </c>
      <c r="W930" t="s">
        <v>43</v>
      </c>
      <c r="X930" t="s">
        <v>43</v>
      </c>
      <c r="Y930" t="s">
        <v>41</v>
      </c>
      <c r="Z930" t="s">
        <v>43</v>
      </c>
      <c r="AA930" t="s">
        <v>43</v>
      </c>
      <c r="AB930" t="s">
        <v>41</v>
      </c>
      <c r="AC930" t="s">
        <v>43</v>
      </c>
      <c r="AD930" t="s">
        <v>77</v>
      </c>
      <c r="AE930" t="s">
        <v>47</v>
      </c>
      <c r="AF930" t="s">
        <v>62</v>
      </c>
      <c r="AG930" t="s">
        <v>62</v>
      </c>
      <c r="AI930">
        <v>0</v>
      </c>
      <c r="AJ930" t="s">
        <v>82</v>
      </c>
      <c r="AK930" t="s">
        <v>49</v>
      </c>
    </row>
    <row r="931" spans="1:37" x14ac:dyDescent="0.3">
      <c r="A931">
        <v>930</v>
      </c>
      <c r="B931">
        <v>934</v>
      </c>
      <c r="C931" t="s">
        <v>37</v>
      </c>
      <c r="G931" t="s">
        <v>61</v>
      </c>
      <c r="H931">
        <v>12309</v>
      </c>
      <c r="I931" t="s">
        <v>51</v>
      </c>
      <c r="J931" t="s">
        <v>64</v>
      </c>
      <c r="K931">
        <v>1</v>
      </c>
      <c r="L931" t="s">
        <v>41</v>
      </c>
      <c r="M931" t="s">
        <v>43</v>
      </c>
      <c r="N931" t="s">
        <v>43</v>
      </c>
      <c r="O931" t="s">
        <v>43</v>
      </c>
      <c r="P931" t="s">
        <v>43</v>
      </c>
      <c r="Q931" t="s">
        <v>42</v>
      </c>
      <c r="R931" t="s">
        <v>43</v>
      </c>
      <c r="S931" t="s">
        <v>43</v>
      </c>
      <c r="T931" t="s">
        <v>43</v>
      </c>
      <c r="U931" t="s">
        <v>101</v>
      </c>
      <c r="V931" t="b">
        <v>1</v>
      </c>
      <c r="W931" t="s">
        <v>45</v>
      </c>
      <c r="X931" t="s">
        <v>41</v>
      </c>
      <c r="Y931" t="s">
        <v>43</v>
      </c>
      <c r="Z931" t="s">
        <v>42</v>
      </c>
      <c r="AA931" t="s">
        <v>41</v>
      </c>
      <c r="AB931" t="s">
        <v>41</v>
      </c>
      <c r="AC931" t="s">
        <v>43</v>
      </c>
      <c r="AD931" t="s">
        <v>46</v>
      </c>
      <c r="AE931" t="s">
        <v>54</v>
      </c>
      <c r="AF931" t="s">
        <v>47</v>
      </c>
      <c r="AG931" t="s">
        <v>54</v>
      </c>
      <c r="AI931">
        <v>0</v>
      </c>
      <c r="AJ931" t="s">
        <v>60</v>
      </c>
      <c r="AK931" t="s">
        <v>49</v>
      </c>
    </row>
    <row r="932" spans="1:37" x14ac:dyDescent="0.3">
      <c r="A932">
        <v>931</v>
      </c>
      <c r="B932">
        <v>935</v>
      </c>
      <c r="C932" t="s">
        <v>37</v>
      </c>
      <c r="G932" t="s">
        <v>83</v>
      </c>
      <c r="H932">
        <v>12308</v>
      </c>
      <c r="I932" t="s">
        <v>39</v>
      </c>
      <c r="J932" t="s">
        <v>64</v>
      </c>
      <c r="K932">
        <v>0</v>
      </c>
      <c r="L932" t="s">
        <v>41</v>
      </c>
      <c r="M932" t="s">
        <v>41</v>
      </c>
      <c r="N932" t="s">
        <v>43</v>
      </c>
      <c r="O932" t="s">
        <v>42</v>
      </c>
      <c r="P932" t="s">
        <v>41</v>
      </c>
      <c r="Q932" t="s">
        <v>43</v>
      </c>
      <c r="R932" t="s">
        <v>43</v>
      </c>
      <c r="S932" t="s">
        <v>42</v>
      </c>
      <c r="T932" t="s">
        <v>42</v>
      </c>
      <c r="U932" t="s">
        <v>52</v>
      </c>
      <c r="V932" t="b">
        <v>0</v>
      </c>
      <c r="W932" t="s">
        <v>43</v>
      </c>
      <c r="X932" t="s">
        <v>41</v>
      </c>
      <c r="Y932" t="s">
        <v>43</v>
      </c>
      <c r="Z932" t="s">
        <v>42</v>
      </c>
      <c r="AA932" t="s">
        <v>41</v>
      </c>
      <c r="AB932" t="s">
        <v>41</v>
      </c>
      <c r="AC932" t="s">
        <v>43</v>
      </c>
      <c r="AD932" t="s">
        <v>53</v>
      </c>
      <c r="AE932" t="s">
        <v>62</v>
      </c>
      <c r="AF932" t="s">
        <v>62</v>
      </c>
      <c r="AG932" t="s">
        <v>62</v>
      </c>
      <c r="AI932">
        <v>0</v>
      </c>
      <c r="AJ932" t="s">
        <v>55</v>
      </c>
      <c r="AK932" t="s">
        <v>49</v>
      </c>
    </row>
    <row r="933" spans="1:37" x14ac:dyDescent="0.3">
      <c r="A933">
        <v>932</v>
      </c>
      <c r="B933">
        <v>936</v>
      </c>
      <c r="C933" t="s">
        <v>37</v>
      </c>
      <c r="G933" t="s">
        <v>67</v>
      </c>
      <c r="H933">
        <v>12304</v>
      </c>
      <c r="I933" t="s">
        <v>39</v>
      </c>
      <c r="J933" t="s">
        <v>40</v>
      </c>
      <c r="K933">
        <v>0</v>
      </c>
      <c r="L933" t="s">
        <v>43</v>
      </c>
      <c r="M933" t="s">
        <v>43</v>
      </c>
      <c r="N933" t="s">
        <v>42</v>
      </c>
      <c r="O933" t="s">
        <v>42</v>
      </c>
      <c r="P933" t="s">
        <v>43</v>
      </c>
      <c r="Q933" t="s">
        <v>43</v>
      </c>
      <c r="R933" t="s">
        <v>43</v>
      </c>
      <c r="S933" t="s">
        <v>43</v>
      </c>
      <c r="T933" t="s">
        <v>42</v>
      </c>
      <c r="U933" t="s">
        <v>52</v>
      </c>
      <c r="V933" t="b">
        <v>0</v>
      </c>
      <c r="W933" t="s">
        <v>43</v>
      </c>
      <c r="X933" t="s">
        <v>43</v>
      </c>
      <c r="Y933" t="s">
        <v>42</v>
      </c>
      <c r="Z933" t="s">
        <v>43</v>
      </c>
      <c r="AA933" t="s">
        <v>43</v>
      </c>
      <c r="AB933" t="s">
        <v>41</v>
      </c>
      <c r="AC933" t="s">
        <v>41</v>
      </c>
      <c r="AD933" t="s">
        <v>46</v>
      </c>
      <c r="AE933" t="s">
        <v>62</v>
      </c>
      <c r="AF933" t="s">
        <v>62</v>
      </c>
      <c r="AG933" t="s">
        <v>62</v>
      </c>
      <c r="AI933">
        <v>0</v>
      </c>
      <c r="AJ933" t="s">
        <v>76</v>
      </c>
      <c r="AK933" t="s">
        <v>66</v>
      </c>
    </row>
    <row r="934" spans="1:37" x14ac:dyDescent="0.3">
      <c r="A934">
        <v>933</v>
      </c>
      <c r="B934">
        <v>937</v>
      </c>
      <c r="C934" t="s">
        <v>37</v>
      </c>
      <c r="G934" t="s">
        <v>50</v>
      </c>
      <c r="H934">
        <v>12305</v>
      </c>
      <c r="I934" t="s">
        <v>39</v>
      </c>
      <c r="J934" t="s">
        <v>40</v>
      </c>
      <c r="K934">
        <v>0</v>
      </c>
      <c r="L934" t="s">
        <v>41</v>
      </c>
      <c r="M934" t="s">
        <v>43</v>
      </c>
      <c r="N934" t="s">
        <v>42</v>
      </c>
      <c r="O934" t="s">
        <v>42</v>
      </c>
      <c r="P934" t="s">
        <v>43</v>
      </c>
      <c r="Q934" t="s">
        <v>42</v>
      </c>
      <c r="R934" t="s">
        <v>43</v>
      </c>
      <c r="S934" t="s">
        <v>43</v>
      </c>
      <c r="T934" t="s">
        <v>42</v>
      </c>
      <c r="U934" t="s">
        <v>52</v>
      </c>
      <c r="V934" t="b">
        <v>0</v>
      </c>
      <c r="W934" t="s">
        <v>43</v>
      </c>
      <c r="X934" t="s">
        <v>43</v>
      </c>
      <c r="Y934" t="s">
        <v>43</v>
      </c>
      <c r="Z934" t="s">
        <v>43</v>
      </c>
      <c r="AA934" t="s">
        <v>43</v>
      </c>
      <c r="AB934" t="s">
        <v>43</v>
      </c>
      <c r="AC934" t="s">
        <v>43</v>
      </c>
      <c r="AD934" t="s">
        <v>53</v>
      </c>
      <c r="AE934" t="s">
        <v>62</v>
      </c>
      <c r="AF934" t="s">
        <v>62</v>
      </c>
      <c r="AG934" t="s">
        <v>62</v>
      </c>
      <c r="AI934">
        <v>0</v>
      </c>
      <c r="AJ934" t="s">
        <v>48</v>
      </c>
      <c r="AK934" t="s">
        <v>49</v>
      </c>
    </row>
    <row r="935" spans="1:37" x14ac:dyDescent="0.3">
      <c r="A935">
        <v>934</v>
      </c>
      <c r="B935">
        <v>938</v>
      </c>
      <c r="C935" t="s">
        <v>37</v>
      </c>
      <c r="G935" t="s">
        <v>85</v>
      </c>
      <c r="H935">
        <v>12305</v>
      </c>
      <c r="I935" t="s">
        <v>39</v>
      </c>
      <c r="J935" t="s">
        <v>40</v>
      </c>
      <c r="K935">
        <v>0</v>
      </c>
      <c r="L935" t="s">
        <v>43</v>
      </c>
      <c r="M935" t="s">
        <v>43</v>
      </c>
      <c r="N935" t="s">
        <v>42</v>
      </c>
      <c r="O935" t="s">
        <v>42</v>
      </c>
      <c r="P935" t="s">
        <v>42</v>
      </c>
      <c r="Q935" t="s">
        <v>42</v>
      </c>
      <c r="R935" t="s">
        <v>41</v>
      </c>
      <c r="S935" t="s">
        <v>43</v>
      </c>
      <c r="T935" t="s">
        <v>43</v>
      </c>
      <c r="U935" t="s">
        <v>56</v>
      </c>
      <c r="V935" t="b">
        <v>0</v>
      </c>
      <c r="W935" t="s">
        <v>43</v>
      </c>
      <c r="X935" t="s">
        <v>43</v>
      </c>
      <c r="Y935" t="s">
        <v>42</v>
      </c>
      <c r="Z935" t="s">
        <v>43</v>
      </c>
      <c r="AA935" t="s">
        <v>43</v>
      </c>
      <c r="AB935" t="s">
        <v>42</v>
      </c>
      <c r="AC935" t="s">
        <v>43</v>
      </c>
      <c r="AD935" t="s">
        <v>53</v>
      </c>
      <c r="AE935" t="s">
        <v>62</v>
      </c>
      <c r="AF935" t="s">
        <v>62</v>
      </c>
      <c r="AG935" t="s">
        <v>62</v>
      </c>
      <c r="AI935">
        <v>0</v>
      </c>
      <c r="AJ935" t="s">
        <v>48</v>
      </c>
      <c r="AK935" t="s">
        <v>57</v>
      </c>
    </row>
    <row r="936" spans="1:37" x14ac:dyDescent="0.3">
      <c r="A936">
        <v>935</v>
      </c>
      <c r="B936">
        <v>939</v>
      </c>
      <c r="C936" t="s">
        <v>37</v>
      </c>
      <c r="G936" t="s">
        <v>50</v>
      </c>
      <c r="H936">
        <v>12305</v>
      </c>
      <c r="I936" t="s">
        <v>39</v>
      </c>
      <c r="J936" t="s">
        <v>40</v>
      </c>
      <c r="K936">
        <v>0</v>
      </c>
      <c r="L936" t="s">
        <v>41</v>
      </c>
      <c r="M936" t="s">
        <v>43</v>
      </c>
      <c r="N936" t="s">
        <v>42</v>
      </c>
      <c r="O936" t="s">
        <v>42</v>
      </c>
      <c r="P936" t="s">
        <v>42</v>
      </c>
      <c r="Q936" t="s">
        <v>42</v>
      </c>
      <c r="R936" t="s">
        <v>42</v>
      </c>
      <c r="S936" t="s">
        <v>43</v>
      </c>
      <c r="T936" t="s">
        <v>42</v>
      </c>
      <c r="U936" t="s">
        <v>52</v>
      </c>
      <c r="V936" t="b">
        <v>0</v>
      </c>
      <c r="W936" t="s">
        <v>43</v>
      </c>
      <c r="X936" t="s">
        <v>43</v>
      </c>
      <c r="Y936" t="s">
        <v>43</v>
      </c>
      <c r="Z936" t="s">
        <v>43</v>
      </c>
      <c r="AA936" t="s">
        <v>43</v>
      </c>
      <c r="AB936" t="s">
        <v>43</v>
      </c>
      <c r="AC936" t="s">
        <v>43</v>
      </c>
      <c r="AD936" t="s">
        <v>53</v>
      </c>
      <c r="AE936" t="s">
        <v>62</v>
      </c>
      <c r="AF936" t="s">
        <v>62</v>
      </c>
      <c r="AG936" t="s">
        <v>62</v>
      </c>
      <c r="AI936">
        <v>0</v>
      </c>
      <c r="AJ936" t="s">
        <v>48</v>
      </c>
      <c r="AK936" t="s">
        <v>57</v>
      </c>
    </row>
    <row r="937" spans="1:37" x14ac:dyDescent="0.3">
      <c r="A937">
        <v>936</v>
      </c>
      <c r="B937">
        <v>940</v>
      </c>
      <c r="C937" t="s">
        <v>37</v>
      </c>
      <c r="G937" t="s">
        <v>61</v>
      </c>
      <c r="H937">
        <v>12305</v>
      </c>
      <c r="I937" t="s">
        <v>39</v>
      </c>
      <c r="J937" t="s">
        <v>40</v>
      </c>
      <c r="K937">
        <v>0</v>
      </c>
      <c r="L937" t="s">
        <v>43</v>
      </c>
      <c r="M937" t="s">
        <v>41</v>
      </c>
      <c r="N937" t="s">
        <v>42</v>
      </c>
      <c r="O937" t="s">
        <v>42</v>
      </c>
      <c r="P937" t="s">
        <v>43</v>
      </c>
      <c r="Q937" t="s">
        <v>42</v>
      </c>
      <c r="R937" t="s">
        <v>43</v>
      </c>
      <c r="S937" t="s">
        <v>42</v>
      </c>
      <c r="T937" t="s">
        <v>42</v>
      </c>
      <c r="U937" t="s">
        <v>56</v>
      </c>
      <c r="V937" t="b">
        <v>0</v>
      </c>
      <c r="W937" t="s">
        <v>43</v>
      </c>
      <c r="X937" t="s">
        <v>41</v>
      </c>
      <c r="Y937" t="s">
        <v>43</v>
      </c>
      <c r="Z937" t="s">
        <v>43</v>
      </c>
      <c r="AA937" t="s">
        <v>41</v>
      </c>
      <c r="AB937" t="s">
        <v>43</v>
      </c>
      <c r="AC937" t="s">
        <v>43</v>
      </c>
      <c r="AD937" t="s">
        <v>53</v>
      </c>
      <c r="AE937" t="s">
        <v>47</v>
      </c>
      <c r="AF937" t="s">
        <v>47</v>
      </c>
      <c r="AG937" t="s">
        <v>62</v>
      </c>
      <c r="AI937">
        <v>0</v>
      </c>
      <c r="AJ937" t="s">
        <v>48</v>
      </c>
      <c r="AK937" t="s">
        <v>49</v>
      </c>
    </row>
    <row r="938" spans="1:37" x14ac:dyDescent="0.3">
      <c r="A938">
        <v>937</v>
      </c>
      <c r="B938">
        <v>941</v>
      </c>
      <c r="C938" t="s">
        <v>37</v>
      </c>
      <c r="G938" t="s">
        <v>50</v>
      </c>
      <c r="H938">
        <v>12305</v>
      </c>
      <c r="I938" t="s">
        <v>39</v>
      </c>
      <c r="J938" t="s">
        <v>40</v>
      </c>
      <c r="K938">
        <v>0</v>
      </c>
      <c r="L938" t="s">
        <v>41</v>
      </c>
      <c r="M938" t="s">
        <v>43</v>
      </c>
      <c r="N938" t="s">
        <v>42</v>
      </c>
      <c r="O938" t="s">
        <v>42</v>
      </c>
      <c r="P938" t="s">
        <v>42</v>
      </c>
      <c r="Q938" t="s">
        <v>42</v>
      </c>
      <c r="R938" t="s">
        <v>43</v>
      </c>
      <c r="S938" t="s">
        <v>42</v>
      </c>
      <c r="T938" t="s">
        <v>42</v>
      </c>
      <c r="U938" t="s">
        <v>56</v>
      </c>
      <c r="V938" t="b">
        <v>0</v>
      </c>
      <c r="W938" t="s">
        <v>43</v>
      </c>
      <c r="X938" t="s">
        <v>43</v>
      </c>
      <c r="Y938" t="s">
        <v>43</v>
      </c>
      <c r="Z938" t="s">
        <v>43</v>
      </c>
      <c r="AA938" t="s">
        <v>43</v>
      </c>
      <c r="AB938" t="s">
        <v>43</v>
      </c>
      <c r="AC938" t="s">
        <v>43</v>
      </c>
      <c r="AD938" t="s">
        <v>46</v>
      </c>
      <c r="AE938" t="s">
        <v>62</v>
      </c>
      <c r="AF938" t="s">
        <v>62</v>
      </c>
      <c r="AG938" t="s">
        <v>62</v>
      </c>
      <c r="AI938">
        <v>0</v>
      </c>
      <c r="AJ938" t="s">
        <v>48</v>
      </c>
      <c r="AK938" t="s">
        <v>57</v>
      </c>
    </row>
    <row r="939" spans="1:37" x14ac:dyDescent="0.3">
      <c r="A939">
        <v>938</v>
      </c>
      <c r="B939">
        <v>942</v>
      </c>
      <c r="C939" t="s">
        <v>37</v>
      </c>
      <c r="G939" t="s">
        <v>83</v>
      </c>
      <c r="H939">
        <v>12305</v>
      </c>
      <c r="I939" t="s">
        <v>39</v>
      </c>
      <c r="J939" t="s">
        <v>40</v>
      </c>
      <c r="K939">
        <v>0</v>
      </c>
      <c r="L939" t="s">
        <v>43</v>
      </c>
      <c r="M939" t="s">
        <v>43</v>
      </c>
      <c r="N939" t="s">
        <v>42</v>
      </c>
      <c r="O939" t="s">
        <v>42</v>
      </c>
      <c r="P939" t="s">
        <v>42</v>
      </c>
      <c r="Q939" t="s">
        <v>42</v>
      </c>
      <c r="R939" t="s">
        <v>43</v>
      </c>
      <c r="S939" t="s">
        <v>43</v>
      </c>
      <c r="T939" t="s">
        <v>43</v>
      </c>
      <c r="U939" t="s">
        <v>56</v>
      </c>
      <c r="V939" t="b">
        <v>0</v>
      </c>
      <c r="W939" t="s">
        <v>43</v>
      </c>
      <c r="X939" t="s">
        <v>43</v>
      </c>
      <c r="Y939" t="s">
        <v>43</v>
      </c>
      <c r="Z939" t="s">
        <v>43</v>
      </c>
      <c r="AA939" t="s">
        <v>43</v>
      </c>
      <c r="AB939" t="s">
        <v>43</v>
      </c>
      <c r="AC939" t="s">
        <v>43</v>
      </c>
      <c r="AD939" t="s">
        <v>46</v>
      </c>
      <c r="AE939" t="s">
        <v>47</v>
      </c>
      <c r="AF939" t="s">
        <v>47</v>
      </c>
      <c r="AG939" t="s">
        <v>62</v>
      </c>
      <c r="AI939">
        <v>0</v>
      </c>
      <c r="AJ939" t="s">
        <v>48</v>
      </c>
      <c r="AK939" t="s">
        <v>57</v>
      </c>
    </row>
    <row r="940" spans="1:37" x14ac:dyDescent="0.3">
      <c r="A940">
        <v>939</v>
      </c>
      <c r="B940">
        <v>943</v>
      </c>
      <c r="C940" t="s">
        <v>37</v>
      </c>
      <c r="G940" t="s">
        <v>50</v>
      </c>
      <c r="H940">
        <v>12305</v>
      </c>
      <c r="I940" t="s">
        <v>39</v>
      </c>
      <c r="J940" t="s">
        <v>40</v>
      </c>
      <c r="K940">
        <v>0</v>
      </c>
      <c r="L940" t="s">
        <v>43</v>
      </c>
      <c r="M940" t="s">
        <v>43</v>
      </c>
      <c r="N940" t="s">
        <v>43</v>
      </c>
      <c r="O940" t="s">
        <v>42</v>
      </c>
      <c r="P940" t="s">
        <v>42</v>
      </c>
      <c r="Q940" t="s">
        <v>43</v>
      </c>
      <c r="R940" t="s">
        <v>43</v>
      </c>
      <c r="S940" t="s">
        <v>43</v>
      </c>
      <c r="T940" t="s">
        <v>43</v>
      </c>
      <c r="U940" t="s">
        <v>56</v>
      </c>
      <c r="V940" t="b">
        <v>0</v>
      </c>
      <c r="W940" t="s">
        <v>43</v>
      </c>
      <c r="X940" t="s">
        <v>43</v>
      </c>
      <c r="Y940" t="s">
        <v>43</v>
      </c>
      <c r="Z940" t="s">
        <v>41</v>
      </c>
      <c r="AA940" t="s">
        <v>43</v>
      </c>
      <c r="AB940" t="s">
        <v>43</v>
      </c>
      <c r="AC940" t="s">
        <v>41</v>
      </c>
      <c r="AD940" t="s">
        <v>46</v>
      </c>
      <c r="AE940" t="s">
        <v>62</v>
      </c>
      <c r="AF940" t="s">
        <v>62</v>
      </c>
      <c r="AG940" t="s">
        <v>62</v>
      </c>
      <c r="AI940">
        <v>0</v>
      </c>
      <c r="AJ940" t="s">
        <v>48</v>
      </c>
      <c r="AK940" t="s">
        <v>57</v>
      </c>
    </row>
    <row r="941" spans="1:37" x14ac:dyDescent="0.3">
      <c r="A941">
        <v>940</v>
      </c>
      <c r="B941">
        <v>944</v>
      </c>
      <c r="C941" t="s">
        <v>37</v>
      </c>
      <c r="G941" t="s">
        <v>85</v>
      </c>
      <c r="H941">
        <v>12305</v>
      </c>
      <c r="I941" t="s">
        <v>39</v>
      </c>
      <c r="J941" t="s">
        <v>40</v>
      </c>
      <c r="K941">
        <v>0</v>
      </c>
      <c r="L941" t="s">
        <v>41</v>
      </c>
      <c r="M941" t="s">
        <v>41</v>
      </c>
      <c r="N941" t="s">
        <v>42</v>
      </c>
      <c r="O941" t="s">
        <v>42</v>
      </c>
      <c r="P941" t="s">
        <v>42</v>
      </c>
      <c r="Q941" t="s">
        <v>42</v>
      </c>
      <c r="R941" t="s">
        <v>42</v>
      </c>
      <c r="S941" t="s">
        <v>42</v>
      </c>
      <c r="T941" t="s">
        <v>42</v>
      </c>
      <c r="U941" t="s">
        <v>56</v>
      </c>
      <c r="V941" t="b">
        <v>0</v>
      </c>
      <c r="W941" t="s">
        <v>43</v>
      </c>
      <c r="X941" t="s">
        <v>43</v>
      </c>
      <c r="Y941" t="s">
        <v>43</v>
      </c>
      <c r="Z941" t="s">
        <v>43</v>
      </c>
      <c r="AA941" t="s">
        <v>43</v>
      </c>
      <c r="AB941" t="s">
        <v>43</v>
      </c>
      <c r="AC941" t="s">
        <v>43</v>
      </c>
      <c r="AD941" t="s">
        <v>53</v>
      </c>
      <c r="AE941" t="s">
        <v>62</v>
      </c>
      <c r="AF941" t="s">
        <v>62</v>
      </c>
      <c r="AG941" t="s">
        <v>62</v>
      </c>
      <c r="AI941">
        <v>0</v>
      </c>
      <c r="AJ941" t="s">
        <v>48</v>
      </c>
      <c r="AK941" t="s">
        <v>49</v>
      </c>
    </row>
    <row r="942" spans="1:37" x14ac:dyDescent="0.3">
      <c r="A942">
        <v>941</v>
      </c>
      <c r="B942">
        <v>945</v>
      </c>
      <c r="C942" t="s">
        <v>37</v>
      </c>
      <c r="G942" t="s">
        <v>67</v>
      </c>
      <c r="H942">
        <v>12305</v>
      </c>
      <c r="I942" t="s">
        <v>39</v>
      </c>
      <c r="J942" t="s">
        <v>40</v>
      </c>
      <c r="K942">
        <v>0</v>
      </c>
      <c r="L942" t="s">
        <v>43</v>
      </c>
      <c r="M942" t="s">
        <v>43</v>
      </c>
      <c r="N942" t="s">
        <v>42</v>
      </c>
      <c r="O942" t="s">
        <v>42</v>
      </c>
      <c r="P942" t="s">
        <v>42</v>
      </c>
      <c r="Q942" t="s">
        <v>43</v>
      </c>
      <c r="R942" t="s">
        <v>43</v>
      </c>
      <c r="S942" t="s">
        <v>43</v>
      </c>
      <c r="T942" t="s">
        <v>43</v>
      </c>
      <c r="U942" t="s">
        <v>52</v>
      </c>
      <c r="V942" t="b">
        <v>0</v>
      </c>
      <c r="W942" t="s">
        <v>43</v>
      </c>
      <c r="X942" t="s">
        <v>43</v>
      </c>
      <c r="Y942" t="s">
        <v>43</v>
      </c>
      <c r="Z942" t="s">
        <v>43</v>
      </c>
      <c r="AA942" t="s">
        <v>43</v>
      </c>
      <c r="AB942" t="s">
        <v>43</v>
      </c>
      <c r="AC942" t="s">
        <v>43</v>
      </c>
      <c r="AD942" t="s">
        <v>53</v>
      </c>
      <c r="AE942" t="s">
        <v>62</v>
      </c>
      <c r="AF942" t="s">
        <v>62</v>
      </c>
      <c r="AG942" t="s">
        <v>62</v>
      </c>
      <c r="AI942">
        <v>0</v>
      </c>
      <c r="AJ942" t="s">
        <v>48</v>
      </c>
      <c r="AK942" t="s">
        <v>57</v>
      </c>
    </row>
    <row r="943" spans="1:37" x14ac:dyDescent="0.3">
      <c r="A943">
        <v>942</v>
      </c>
      <c r="B943">
        <v>946</v>
      </c>
      <c r="C943" t="s">
        <v>37</v>
      </c>
      <c r="G943" t="s">
        <v>83</v>
      </c>
      <c r="H943">
        <v>12305</v>
      </c>
      <c r="I943" t="s">
        <v>39</v>
      </c>
      <c r="J943" t="s">
        <v>40</v>
      </c>
      <c r="K943">
        <v>0</v>
      </c>
      <c r="L943" t="s">
        <v>43</v>
      </c>
      <c r="M943" t="s">
        <v>43</v>
      </c>
      <c r="N943" t="s">
        <v>42</v>
      </c>
      <c r="O943" t="s">
        <v>42</v>
      </c>
      <c r="P943" t="s">
        <v>42</v>
      </c>
      <c r="Q943" t="s">
        <v>42</v>
      </c>
      <c r="R943" t="s">
        <v>43</v>
      </c>
      <c r="S943" t="s">
        <v>43</v>
      </c>
      <c r="T943" t="s">
        <v>43</v>
      </c>
      <c r="U943" t="s">
        <v>56</v>
      </c>
      <c r="V943" t="b">
        <v>0</v>
      </c>
      <c r="W943" t="s">
        <v>41</v>
      </c>
      <c r="X943" t="s">
        <v>43</v>
      </c>
      <c r="Y943" t="s">
        <v>43</v>
      </c>
      <c r="Z943" t="s">
        <v>43</v>
      </c>
      <c r="AA943" t="s">
        <v>43</v>
      </c>
      <c r="AB943" t="s">
        <v>43</v>
      </c>
      <c r="AC943" t="s">
        <v>43</v>
      </c>
      <c r="AD943" t="s">
        <v>53</v>
      </c>
      <c r="AE943" t="s">
        <v>62</v>
      </c>
      <c r="AF943" t="s">
        <v>62</v>
      </c>
      <c r="AG943" t="s">
        <v>62</v>
      </c>
      <c r="AI943">
        <v>0</v>
      </c>
      <c r="AJ943" t="s">
        <v>48</v>
      </c>
      <c r="AK943" t="s">
        <v>49</v>
      </c>
    </row>
    <row r="944" spans="1:37" x14ac:dyDescent="0.3">
      <c r="A944">
        <v>943</v>
      </c>
      <c r="B944">
        <v>947</v>
      </c>
      <c r="C944" t="s">
        <v>37</v>
      </c>
      <c r="G944" t="s">
        <v>50</v>
      </c>
      <c r="H944">
        <v>12305</v>
      </c>
      <c r="I944" t="s">
        <v>39</v>
      </c>
      <c r="J944" t="s">
        <v>40</v>
      </c>
      <c r="K944">
        <v>0</v>
      </c>
      <c r="L944" t="s">
        <v>41</v>
      </c>
      <c r="M944" t="s">
        <v>41</v>
      </c>
      <c r="N944" t="s">
        <v>42</v>
      </c>
      <c r="O944" t="s">
        <v>42</v>
      </c>
      <c r="P944" t="s">
        <v>43</v>
      </c>
      <c r="Q944" t="s">
        <v>42</v>
      </c>
      <c r="R944" t="s">
        <v>43</v>
      </c>
      <c r="S944" t="s">
        <v>43</v>
      </c>
      <c r="T944" t="s">
        <v>43</v>
      </c>
      <c r="U944" t="s">
        <v>56</v>
      </c>
      <c r="V944" t="b">
        <v>0</v>
      </c>
      <c r="W944" t="s">
        <v>43</v>
      </c>
      <c r="X944" t="s">
        <v>43</v>
      </c>
      <c r="Y944" t="s">
        <v>43</v>
      </c>
      <c r="Z944" t="s">
        <v>43</v>
      </c>
      <c r="AA944" t="s">
        <v>43</v>
      </c>
      <c r="AB944" t="s">
        <v>43</v>
      </c>
      <c r="AC944" t="s">
        <v>43</v>
      </c>
      <c r="AD944" t="s">
        <v>53</v>
      </c>
      <c r="AE944" t="s">
        <v>62</v>
      </c>
      <c r="AF944" t="s">
        <v>62</v>
      </c>
      <c r="AG944" t="s">
        <v>62</v>
      </c>
      <c r="AI944">
        <v>0</v>
      </c>
      <c r="AJ944" t="s">
        <v>48</v>
      </c>
      <c r="AK944" t="s">
        <v>57</v>
      </c>
    </row>
    <row r="945" spans="1:37" x14ac:dyDescent="0.3">
      <c r="A945">
        <v>944</v>
      </c>
      <c r="B945">
        <v>948</v>
      </c>
      <c r="C945" t="s">
        <v>37</v>
      </c>
      <c r="G945" t="s">
        <v>58</v>
      </c>
      <c r="H945">
        <v>12305</v>
      </c>
      <c r="I945" t="s">
        <v>39</v>
      </c>
      <c r="J945" t="s">
        <v>40</v>
      </c>
      <c r="K945">
        <v>0</v>
      </c>
      <c r="L945" t="s">
        <v>43</v>
      </c>
      <c r="M945" t="s">
        <v>43</v>
      </c>
      <c r="N945" t="s">
        <v>42</v>
      </c>
      <c r="O945" t="s">
        <v>42</v>
      </c>
      <c r="P945" t="s">
        <v>42</v>
      </c>
      <c r="Q945" t="s">
        <v>42</v>
      </c>
      <c r="R945" t="s">
        <v>43</v>
      </c>
      <c r="S945" t="s">
        <v>43</v>
      </c>
      <c r="T945" t="s">
        <v>43</v>
      </c>
      <c r="U945" t="s">
        <v>56</v>
      </c>
      <c r="V945" t="b">
        <v>0</v>
      </c>
      <c r="W945" t="s">
        <v>43</v>
      </c>
      <c r="X945" t="s">
        <v>43</v>
      </c>
      <c r="Y945" t="s">
        <v>43</v>
      </c>
      <c r="Z945" t="s">
        <v>43</v>
      </c>
      <c r="AA945" t="s">
        <v>43</v>
      </c>
      <c r="AB945" t="s">
        <v>43</v>
      </c>
      <c r="AC945" t="s">
        <v>43</v>
      </c>
      <c r="AD945" t="s">
        <v>46</v>
      </c>
      <c r="AE945" t="s">
        <v>62</v>
      </c>
      <c r="AF945" t="s">
        <v>62</v>
      </c>
      <c r="AG945" t="s">
        <v>62</v>
      </c>
      <c r="AI945">
        <v>0</v>
      </c>
      <c r="AJ945" t="s">
        <v>48</v>
      </c>
      <c r="AK945" t="s">
        <v>57</v>
      </c>
    </row>
    <row r="946" spans="1:37" x14ac:dyDescent="0.3">
      <c r="A946">
        <v>945</v>
      </c>
      <c r="B946">
        <v>949</v>
      </c>
      <c r="C946" t="s">
        <v>37</v>
      </c>
      <c r="G946" t="s">
        <v>85</v>
      </c>
      <c r="H946">
        <v>12305</v>
      </c>
      <c r="I946" t="s">
        <v>39</v>
      </c>
      <c r="J946" t="s">
        <v>40</v>
      </c>
      <c r="K946">
        <v>0</v>
      </c>
      <c r="L946" t="s">
        <v>43</v>
      </c>
      <c r="M946" t="s">
        <v>43</v>
      </c>
      <c r="N946" t="s">
        <v>43</v>
      </c>
      <c r="O946" t="s">
        <v>42</v>
      </c>
      <c r="P946" t="s">
        <v>42</v>
      </c>
      <c r="Q946" t="s">
        <v>42</v>
      </c>
      <c r="R946" t="s">
        <v>43</v>
      </c>
      <c r="S946" t="s">
        <v>43</v>
      </c>
      <c r="T946" t="s">
        <v>43</v>
      </c>
      <c r="U946" t="s">
        <v>56</v>
      </c>
      <c r="V946" t="b">
        <v>0</v>
      </c>
      <c r="W946" t="s">
        <v>43</v>
      </c>
      <c r="X946" t="s">
        <v>43</v>
      </c>
      <c r="Y946" t="s">
        <v>43</v>
      </c>
      <c r="Z946" t="s">
        <v>43</v>
      </c>
      <c r="AA946" t="s">
        <v>43</v>
      </c>
      <c r="AB946" t="s">
        <v>43</v>
      </c>
      <c r="AC946" t="s">
        <v>43</v>
      </c>
      <c r="AD946" t="s">
        <v>46</v>
      </c>
      <c r="AE946" t="s">
        <v>47</v>
      </c>
      <c r="AF946" t="s">
        <v>47</v>
      </c>
      <c r="AG946" t="s">
        <v>62</v>
      </c>
      <c r="AI946">
        <v>0</v>
      </c>
      <c r="AJ946" t="s">
        <v>48</v>
      </c>
      <c r="AK946" t="s">
        <v>57</v>
      </c>
    </row>
    <row r="947" spans="1:37" x14ac:dyDescent="0.3">
      <c r="A947">
        <v>946</v>
      </c>
      <c r="B947">
        <v>950</v>
      </c>
      <c r="C947" t="s">
        <v>37</v>
      </c>
      <c r="G947" t="s">
        <v>50</v>
      </c>
      <c r="H947">
        <v>12305</v>
      </c>
      <c r="I947" t="s">
        <v>39</v>
      </c>
      <c r="J947" t="s">
        <v>40</v>
      </c>
      <c r="K947">
        <v>0</v>
      </c>
      <c r="L947" t="s">
        <v>41</v>
      </c>
      <c r="M947" t="s">
        <v>43</v>
      </c>
      <c r="N947" t="s">
        <v>42</v>
      </c>
      <c r="O947" t="s">
        <v>42</v>
      </c>
      <c r="P947" t="s">
        <v>42</v>
      </c>
      <c r="Q947" t="s">
        <v>42</v>
      </c>
      <c r="R947" t="s">
        <v>43</v>
      </c>
      <c r="S947" t="s">
        <v>42</v>
      </c>
      <c r="T947" t="s">
        <v>42</v>
      </c>
      <c r="U947" t="s">
        <v>56</v>
      </c>
      <c r="V947" t="b">
        <v>0</v>
      </c>
      <c r="W947" t="s">
        <v>43</v>
      </c>
      <c r="X947" t="s">
        <v>43</v>
      </c>
      <c r="Y947" t="s">
        <v>43</v>
      </c>
      <c r="Z947" t="s">
        <v>43</v>
      </c>
      <c r="AA947" t="s">
        <v>43</v>
      </c>
      <c r="AB947" t="s">
        <v>43</v>
      </c>
      <c r="AC947" t="s">
        <v>43</v>
      </c>
      <c r="AD947" t="s">
        <v>46</v>
      </c>
      <c r="AE947" t="s">
        <v>47</v>
      </c>
      <c r="AF947" t="s">
        <v>47</v>
      </c>
      <c r="AG947" t="s">
        <v>47</v>
      </c>
      <c r="AI947">
        <v>0</v>
      </c>
      <c r="AJ947" t="s">
        <v>48</v>
      </c>
      <c r="AK947" t="s">
        <v>57</v>
      </c>
    </row>
    <row r="948" spans="1:37" x14ac:dyDescent="0.3">
      <c r="A948">
        <v>947</v>
      </c>
      <c r="B948">
        <v>951</v>
      </c>
      <c r="C948" t="s">
        <v>37</v>
      </c>
      <c r="G948" t="s">
        <v>50</v>
      </c>
      <c r="H948">
        <v>12305</v>
      </c>
      <c r="I948" t="s">
        <v>39</v>
      </c>
      <c r="J948" t="s">
        <v>40</v>
      </c>
      <c r="K948">
        <v>0</v>
      </c>
      <c r="L948" t="s">
        <v>41</v>
      </c>
      <c r="M948" t="s">
        <v>41</v>
      </c>
      <c r="N948" t="s">
        <v>42</v>
      </c>
      <c r="O948" t="s">
        <v>42</v>
      </c>
      <c r="P948" t="s">
        <v>42</v>
      </c>
      <c r="Q948" t="s">
        <v>42</v>
      </c>
      <c r="R948" t="s">
        <v>42</v>
      </c>
      <c r="S948" t="s">
        <v>42</v>
      </c>
      <c r="T948" t="s">
        <v>42</v>
      </c>
      <c r="U948" t="s">
        <v>56</v>
      </c>
      <c r="V948" t="b">
        <v>0</v>
      </c>
      <c r="W948" t="s">
        <v>65</v>
      </c>
      <c r="X948" t="s">
        <v>43</v>
      </c>
      <c r="Y948" t="s">
        <v>43</v>
      </c>
      <c r="Z948" t="s">
        <v>43</v>
      </c>
      <c r="AA948" t="s">
        <v>43</v>
      </c>
      <c r="AB948" t="s">
        <v>43</v>
      </c>
      <c r="AC948" t="s">
        <v>43</v>
      </c>
      <c r="AD948" t="s">
        <v>46</v>
      </c>
      <c r="AE948" t="s">
        <v>47</v>
      </c>
      <c r="AF948" t="s">
        <v>47</v>
      </c>
      <c r="AG948" t="s">
        <v>62</v>
      </c>
      <c r="AI948">
        <v>0</v>
      </c>
      <c r="AJ948" t="s">
        <v>48</v>
      </c>
      <c r="AK948" t="s">
        <v>49</v>
      </c>
    </row>
    <row r="949" spans="1:37" x14ac:dyDescent="0.3">
      <c r="A949">
        <v>948</v>
      </c>
      <c r="B949">
        <v>952</v>
      </c>
      <c r="C949" t="s">
        <v>37</v>
      </c>
      <c r="G949" t="s">
        <v>50</v>
      </c>
      <c r="H949">
        <v>12305</v>
      </c>
      <c r="I949" t="s">
        <v>39</v>
      </c>
      <c r="J949" t="s">
        <v>40</v>
      </c>
      <c r="K949">
        <v>0</v>
      </c>
      <c r="L949" t="s">
        <v>43</v>
      </c>
      <c r="M949" t="s">
        <v>43</v>
      </c>
      <c r="N949" t="s">
        <v>42</v>
      </c>
      <c r="O949" t="s">
        <v>42</v>
      </c>
      <c r="P949" t="s">
        <v>42</v>
      </c>
      <c r="Q949" t="s">
        <v>42</v>
      </c>
      <c r="R949" t="s">
        <v>42</v>
      </c>
      <c r="S949" t="s">
        <v>43</v>
      </c>
      <c r="T949" t="s">
        <v>42</v>
      </c>
      <c r="U949" t="s">
        <v>56</v>
      </c>
      <c r="V949" t="b">
        <v>0</v>
      </c>
      <c r="W949" t="s">
        <v>41</v>
      </c>
      <c r="X949" t="s">
        <v>43</v>
      </c>
      <c r="Y949" t="s">
        <v>43</v>
      </c>
      <c r="Z949" t="s">
        <v>43</v>
      </c>
      <c r="AA949" t="s">
        <v>43</v>
      </c>
      <c r="AB949" t="s">
        <v>43</v>
      </c>
      <c r="AC949" t="s">
        <v>43</v>
      </c>
      <c r="AD949" t="s">
        <v>53</v>
      </c>
      <c r="AE949" t="s">
        <v>62</v>
      </c>
      <c r="AF949" t="s">
        <v>62</v>
      </c>
      <c r="AG949" t="s">
        <v>62</v>
      </c>
      <c r="AI949">
        <v>0</v>
      </c>
      <c r="AJ949" t="s">
        <v>48</v>
      </c>
      <c r="AK949" t="s">
        <v>49</v>
      </c>
    </row>
    <row r="950" spans="1:37" x14ac:dyDescent="0.3">
      <c r="A950">
        <v>949</v>
      </c>
      <c r="B950">
        <v>953</v>
      </c>
      <c r="C950" t="s">
        <v>37</v>
      </c>
      <c r="G950" t="s">
        <v>58</v>
      </c>
      <c r="H950">
        <v>12305</v>
      </c>
      <c r="I950" t="s">
        <v>39</v>
      </c>
      <c r="J950" t="s">
        <v>40</v>
      </c>
      <c r="K950">
        <v>0</v>
      </c>
      <c r="L950" t="s">
        <v>41</v>
      </c>
      <c r="M950" t="s">
        <v>41</v>
      </c>
      <c r="N950" t="s">
        <v>42</v>
      </c>
      <c r="O950" t="s">
        <v>42</v>
      </c>
      <c r="P950" t="s">
        <v>42</v>
      </c>
      <c r="Q950" t="s">
        <v>42</v>
      </c>
      <c r="R950" t="s">
        <v>43</v>
      </c>
      <c r="S950" t="s">
        <v>43</v>
      </c>
      <c r="T950" t="s">
        <v>43</v>
      </c>
      <c r="U950" t="s">
        <v>56</v>
      </c>
      <c r="V950" t="b">
        <v>0</v>
      </c>
      <c r="W950" t="s">
        <v>43</v>
      </c>
      <c r="X950" t="s">
        <v>43</v>
      </c>
      <c r="Y950" t="s">
        <v>43</v>
      </c>
      <c r="Z950" t="s">
        <v>42</v>
      </c>
      <c r="AA950" t="s">
        <v>43</v>
      </c>
      <c r="AB950" t="s">
        <v>43</v>
      </c>
      <c r="AC950" t="s">
        <v>42</v>
      </c>
      <c r="AD950" t="s">
        <v>46</v>
      </c>
      <c r="AE950" t="s">
        <v>47</v>
      </c>
      <c r="AF950" t="s">
        <v>47</v>
      </c>
      <c r="AG950" t="s">
        <v>62</v>
      </c>
      <c r="AI950">
        <v>0</v>
      </c>
      <c r="AJ950" t="s">
        <v>48</v>
      </c>
      <c r="AK950" t="s">
        <v>57</v>
      </c>
    </row>
    <row r="951" spans="1:37" x14ac:dyDescent="0.3">
      <c r="A951">
        <v>950</v>
      </c>
      <c r="B951">
        <v>954</v>
      </c>
      <c r="C951" t="s">
        <v>37</v>
      </c>
      <c r="G951" t="s">
        <v>67</v>
      </c>
      <c r="H951">
        <v>12305</v>
      </c>
      <c r="I951" t="s">
        <v>39</v>
      </c>
      <c r="J951" t="s">
        <v>40</v>
      </c>
      <c r="K951">
        <v>0</v>
      </c>
      <c r="L951" t="s">
        <v>41</v>
      </c>
      <c r="M951" t="s">
        <v>41</v>
      </c>
      <c r="N951" t="s">
        <v>43</v>
      </c>
      <c r="O951" t="s">
        <v>42</v>
      </c>
      <c r="P951" t="s">
        <v>42</v>
      </c>
      <c r="Q951" t="s">
        <v>42</v>
      </c>
      <c r="R951" t="s">
        <v>41</v>
      </c>
      <c r="S951" t="s">
        <v>42</v>
      </c>
      <c r="T951" t="s">
        <v>42</v>
      </c>
      <c r="U951" t="s">
        <v>56</v>
      </c>
      <c r="V951" t="b">
        <v>0</v>
      </c>
      <c r="W951" t="s">
        <v>43</v>
      </c>
      <c r="X951" t="s">
        <v>43</v>
      </c>
      <c r="Y951" t="s">
        <v>43</v>
      </c>
      <c r="Z951" t="s">
        <v>43</v>
      </c>
      <c r="AA951" t="s">
        <v>43</v>
      </c>
      <c r="AB951" t="s">
        <v>43</v>
      </c>
      <c r="AC951" t="s">
        <v>43</v>
      </c>
      <c r="AD951" t="s">
        <v>46</v>
      </c>
      <c r="AE951" t="s">
        <v>47</v>
      </c>
      <c r="AF951" t="s">
        <v>47</v>
      </c>
      <c r="AG951" t="s">
        <v>62</v>
      </c>
      <c r="AI951">
        <v>0</v>
      </c>
      <c r="AJ951" t="s">
        <v>48</v>
      </c>
      <c r="AK951" t="s">
        <v>57</v>
      </c>
    </row>
    <row r="952" spans="1:37" x14ac:dyDescent="0.3">
      <c r="A952">
        <v>951</v>
      </c>
      <c r="B952">
        <v>955</v>
      </c>
      <c r="C952" t="s">
        <v>37</v>
      </c>
      <c r="G952" t="s">
        <v>50</v>
      </c>
      <c r="H952">
        <v>12305</v>
      </c>
      <c r="I952" t="s">
        <v>39</v>
      </c>
      <c r="J952" t="s">
        <v>40</v>
      </c>
      <c r="K952">
        <v>0</v>
      </c>
      <c r="L952" t="s">
        <v>41</v>
      </c>
      <c r="M952" t="s">
        <v>41</v>
      </c>
      <c r="N952" t="s">
        <v>42</v>
      </c>
      <c r="O952" t="s">
        <v>42</v>
      </c>
      <c r="P952" t="s">
        <v>42</v>
      </c>
      <c r="Q952" t="s">
        <v>43</v>
      </c>
      <c r="R952" t="s">
        <v>43</v>
      </c>
      <c r="S952" t="s">
        <v>42</v>
      </c>
      <c r="T952" t="s">
        <v>42</v>
      </c>
      <c r="U952" t="s">
        <v>72</v>
      </c>
      <c r="V952" t="b">
        <v>0</v>
      </c>
      <c r="W952" t="s">
        <v>43</v>
      </c>
      <c r="X952" t="s">
        <v>43</v>
      </c>
      <c r="Y952" t="s">
        <v>43</v>
      </c>
      <c r="Z952" t="s">
        <v>43</v>
      </c>
      <c r="AA952" t="s">
        <v>43</v>
      </c>
      <c r="AB952" t="s">
        <v>43</v>
      </c>
      <c r="AC952" t="s">
        <v>43</v>
      </c>
      <c r="AD952" t="s">
        <v>53</v>
      </c>
      <c r="AE952" t="s">
        <v>62</v>
      </c>
      <c r="AF952" t="s">
        <v>62</v>
      </c>
      <c r="AG952" t="s">
        <v>62</v>
      </c>
      <c r="AI952">
        <v>0</v>
      </c>
      <c r="AJ952" t="s">
        <v>48</v>
      </c>
      <c r="AK952" t="s">
        <v>84</v>
      </c>
    </row>
    <row r="953" spans="1:37" x14ac:dyDescent="0.3">
      <c r="A953">
        <v>952</v>
      </c>
      <c r="B953">
        <v>956</v>
      </c>
      <c r="C953" t="s">
        <v>37</v>
      </c>
      <c r="G953" t="s">
        <v>85</v>
      </c>
      <c r="H953">
        <v>12305</v>
      </c>
      <c r="I953" t="s">
        <v>39</v>
      </c>
      <c r="J953" t="s">
        <v>40</v>
      </c>
      <c r="K953">
        <v>0</v>
      </c>
      <c r="L953" t="s">
        <v>43</v>
      </c>
      <c r="M953" t="s">
        <v>43</v>
      </c>
      <c r="N953" t="s">
        <v>42</v>
      </c>
      <c r="O953" t="s">
        <v>42</v>
      </c>
      <c r="P953" t="s">
        <v>42</v>
      </c>
      <c r="Q953" t="s">
        <v>42</v>
      </c>
      <c r="R953" t="s">
        <v>43</v>
      </c>
      <c r="S953" t="s">
        <v>42</v>
      </c>
      <c r="T953" t="s">
        <v>42</v>
      </c>
      <c r="U953" t="s">
        <v>56</v>
      </c>
      <c r="V953" t="b">
        <v>0</v>
      </c>
      <c r="W953" t="s">
        <v>43</v>
      </c>
      <c r="X953" t="s">
        <v>41</v>
      </c>
      <c r="Y953" t="s">
        <v>43</v>
      </c>
      <c r="Z953" t="s">
        <v>43</v>
      </c>
      <c r="AA953" t="s">
        <v>41</v>
      </c>
      <c r="AB953" t="s">
        <v>43</v>
      </c>
      <c r="AC953" t="s">
        <v>43</v>
      </c>
      <c r="AD953" t="s">
        <v>53</v>
      </c>
      <c r="AE953" t="s">
        <v>47</v>
      </c>
      <c r="AF953" t="s">
        <v>47</v>
      </c>
      <c r="AG953" t="s">
        <v>62</v>
      </c>
      <c r="AI953">
        <v>0</v>
      </c>
      <c r="AJ953" t="s">
        <v>48</v>
      </c>
      <c r="AK953" t="s">
        <v>49</v>
      </c>
    </row>
    <row r="954" spans="1:37" x14ac:dyDescent="0.3">
      <c r="A954">
        <v>953</v>
      </c>
      <c r="B954">
        <v>957</v>
      </c>
      <c r="C954" t="s">
        <v>37</v>
      </c>
      <c r="G954" t="s">
        <v>67</v>
      </c>
      <c r="H954">
        <v>12305</v>
      </c>
      <c r="I954" t="s">
        <v>39</v>
      </c>
      <c r="J954" t="s">
        <v>40</v>
      </c>
      <c r="K954">
        <v>0</v>
      </c>
      <c r="L954" t="s">
        <v>41</v>
      </c>
      <c r="M954" t="s">
        <v>41</v>
      </c>
      <c r="N954" t="s">
        <v>43</v>
      </c>
      <c r="O954" t="s">
        <v>42</v>
      </c>
      <c r="P954" t="s">
        <v>43</v>
      </c>
      <c r="Q954" t="s">
        <v>43</v>
      </c>
      <c r="R954" t="s">
        <v>43</v>
      </c>
      <c r="S954" t="s">
        <v>43</v>
      </c>
      <c r="T954" t="s">
        <v>43</v>
      </c>
      <c r="U954" t="s">
        <v>52</v>
      </c>
      <c r="V954" t="b">
        <v>0</v>
      </c>
      <c r="W954" t="s">
        <v>43</v>
      </c>
      <c r="X954" t="s">
        <v>41</v>
      </c>
      <c r="Y954" t="s">
        <v>43</v>
      </c>
      <c r="Z954" t="s">
        <v>43</v>
      </c>
      <c r="AA954" t="s">
        <v>41</v>
      </c>
      <c r="AB954" t="s">
        <v>43</v>
      </c>
      <c r="AC954" t="s">
        <v>43</v>
      </c>
      <c r="AD954" t="s">
        <v>46</v>
      </c>
      <c r="AE954" t="s">
        <v>54</v>
      </c>
      <c r="AF954" t="s">
        <v>47</v>
      </c>
      <c r="AG954" t="s">
        <v>47</v>
      </c>
      <c r="AI954">
        <v>0</v>
      </c>
      <c r="AJ954" t="s">
        <v>48</v>
      </c>
      <c r="AK954" t="s">
        <v>84</v>
      </c>
    </row>
    <row r="955" spans="1:37" x14ac:dyDescent="0.3">
      <c r="A955">
        <v>954</v>
      </c>
      <c r="B955">
        <v>958</v>
      </c>
      <c r="C955" t="s">
        <v>37</v>
      </c>
      <c r="G955" t="s">
        <v>85</v>
      </c>
      <c r="H955">
        <v>12305</v>
      </c>
      <c r="I955" t="s">
        <v>39</v>
      </c>
      <c r="J955" t="s">
        <v>40</v>
      </c>
      <c r="K955">
        <v>0</v>
      </c>
      <c r="L955" t="s">
        <v>43</v>
      </c>
      <c r="M955" t="s">
        <v>43</v>
      </c>
      <c r="N955" t="s">
        <v>42</v>
      </c>
      <c r="O955" t="s">
        <v>42</v>
      </c>
      <c r="P955" t="s">
        <v>42</v>
      </c>
      <c r="Q955" t="s">
        <v>42</v>
      </c>
      <c r="R955" t="s">
        <v>43</v>
      </c>
      <c r="S955" t="s">
        <v>43</v>
      </c>
      <c r="T955" t="s">
        <v>43</v>
      </c>
      <c r="U955" t="s">
        <v>56</v>
      </c>
      <c r="V955" t="b">
        <v>0</v>
      </c>
      <c r="W955" t="s">
        <v>43</v>
      </c>
      <c r="X955" t="s">
        <v>43</v>
      </c>
      <c r="Y955" t="s">
        <v>42</v>
      </c>
      <c r="Z955" t="s">
        <v>43</v>
      </c>
      <c r="AA955" t="s">
        <v>43</v>
      </c>
      <c r="AB955" t="s">
        <v>42</v>
      </c>
      <c r="AC955" t="s">
        <v>43</v>
      </c>
      <c r="AD955" t="s">
        <v>53</v>
      </c>
      <c r="AE955" t="s">
        <v>62</v>
      </c>
      <c r="AF955" t="s">
        <v>79</v>
      </c>
      <c r="AG955" t="s">
        <v>62</v>
      </c>
      <c r="AI955">
        <v>0</v>
      </c>
      <c r="AJ955" t="s">
        <v>48</v>
      </c>
      <c r="AK955" t="s">
        <v>84</v>
      </c>
    </row>
    <row r="956" spans="1:37" x14ac:dyDescent="0.3">
      <c r="A956">
        <v>955</v>
      </c>
      <c r="B956">
        <v>959</v>
      </c>
      <c r="C956" t="s">
        <v>37</v>
      </c>
      <c r="G956" t="s">
        <v>138</v>
      </c>
      <c r="H956">
        <v>12305</v>
      </c>
      <c r="I956" t="s">
        <v>39</v>
      </c>
      <c r="J956" t="s">
        <v>40</v>
      </c>
      <c r="K956">
        <v>0</v>
      </c>
      <c r="L956" t="s">
        <v>43</v>
      </c>
      <c r="M956" t="s">
        <v>43</v>
      </c>
      <c r="N956" t="s">
        <v>42</v>
      </c>
      <c r="O956" t="s">
        <v>42</v>
      </c>
      <c r="P956" t="s">
        <v>42</v>
      </c>
      <c r="Q956" t="s">
        <v>42</v>
      </c>
      <c r="R956" t="s">
        <v>42</v>
      </c>
      <c r="S956" t="s">
        <v>42</v>
      </c>
      <c r="T956" t="s">
        <v>42</v>
      </c>
      <c r="U956" t="s">
        <v>72</v>
      </c>
      <c r="V956" t="b">
        <v>0</v>
      </c>
      <c r="W956" t="s">
        <v>41</v>
      </c>
      <c r="X956" t="s">
        <v>43</v>
      </c>
      <c r="Y956" t="s">
        <v>43</v>
      </c>
      <c r="Z956" t="s">
        <v>43</v>
      </c>
      <c r="AA956" t="s">
        <v>43</v>
      </c>
      <c r="AB956" t="s">
        <v>43</v>
      </c>
      <c r="AC956" t="s">
        <v>43</v>
      </c>
      <c r="AD956" t="s">
        <v>53</v>
      </c>
      <c r="AE956" t="s">
        <v>62</v>
      </c>
      <c r="AF956" t="s">
        <v>62</v>
      </c>
      <c r="AG956" t="s">
        <v>62</v>
      </c>
      <c r="AI956">
        <v>0</v>
      </c>
      <c r="AJ956" t="s">
        <v>48</v>
      </c>
      <c r="AK956" t="s">
        <v>49</v>
      </c>
    </row>
    <row r="957" spans="1:37" x14ac:dyDescent="0.3">
      <c r="A957">
        <v>956</v>
      </c>
      <c r="B957">
        <v>960</v>
      </c>
      <c r="C957" t="s">
        <v>37</v>
      </c>
      <c r="G957" t="s">
        <v>67</v>
      </c>
      <c r="H957">
        <v>12305</v>
      </c>
      <c r="I957" t="s">
        <v>39</v>
      </c>
      <c r="J957" t="s">
        <v>40</v>
      </c>
      <c r="K957">
        <v>0</v>
      </c>
      <c r="L957" t="s">
        <v>41</v>
      </c>
      <c r="M957" t="s">
        <v>41</v>
      </c>
      <c r="N957" t="s">
        <v>42</v>
      </c>
      <c r="O957" t="s">
        <v>42</v>
      </c>
      <c r="P957" t="s">
        <v>42</v>
      </c>
      <c r="Q957" t="s">
        <v>42</v>
      </c>
      <c r="R957" t="s">
        <v>43</v>
      </c>
      <c r="S957" t="s">
        <v>42</v>
      </c>
      <c r="T957" t="s">
        <v>42</v>
      </c>
      <c r="U957" t="s">
        <v>56</v>
      </c>
      <c r="V957" t="b">
        <v>0</v>
      </c>
      <c r="W957" t="s">
        <v>43</v>
      </c>
      <c r="X957" t="s">
        <v>43</v>
      </c>
      <c r="Y957" t="s">
        <v>42</v>
      </c>
      <c r="Z957" t="s">
        <v>42</v>
      </c>
      <c r="AA957" t="s">
        <v>43</v>
      </c>
      <c r="AB957" t="s">
        <v>42</v>
      </c>
      <c r="AC957" t="s">
        <v>42</v>
      </c>
      <c r="AD957" t="s">
        <v>53</v>
      </c>
      <c r="AE957" t="s">
        <v>47</v>
      </c>
      <c r="AF957" t="s">
        <v>47</v>
      </c>
      <c r="AG957" t="s">
        <v>47</v>
      </c>
      <c r="AI957">
        <v>0</v>
      </c>
      <c r="AJ957" t="s">
        <v>48</v>
      </c>
      <c r="AK957" t="s">
        <v>57</v>
      </c>
    </row>
    <row r="958" spans="1:37" x14ac:dyDescent="0.3">
      <c r="A958">
        <v>957</v>
      </c>
      <c r="B958">
        <v>961</v>
      </c>
      <c r="C958" t="s">
        <v>37</v>
      </c>
      <c r="G958" t="s">
        <v>85</v>
      </c>
      <c r="H958">
        <v>12305</v>
      </c>
      <c r="I958" t="s">
        <v>39</v>
      </c>
      <c r="J958" t="s">
        <v>40</v>
      </c>
      <c r="K958">
        <v>0</v>
      </c>
      <c r="L958" t="s">
        <v>43</v>
      </c>
      <c r="M958" t="s">
        <v>43</v>
      </c>
      <c r="N958" t="s">
        <v>42</v>
      </c>
      <c r="O958" t="s">
        <v>42</v>
      </c>
      <c r="P958" t="s">
        <v>42</v>
      </c>
      <c r="Q958" t="s">
        <v>42</v>
      </c>
      <c r="R958" t="s">
        <v>42</v>
      </c>
      <c r="S958" t="s">
        <v>43</v>
      </c>
      <c r="T958" t="s">
        <v>42</v>
      </c>
      <c r="U958" t="s">
        <v>56</v>
      </c>
      <c r="V958" t="b">
        <v>0</v>
      </c>
      <c r="W958" t="s">
        <v>43</v>
      </c>
      <c r="X958" t="s">
        <v>43</v>
      </c>
      <c r="Y958" t="s">
        <v>43</v>
      </c>
      <c r="Z958" t="s">
        <v>43</v>
      </c>
      <c r="AA958" t="s">
        <v>43</v>
      </c>
      <c r="AB958" t="s">
        <v>43</v>
      </c>
      <c r="AC958" t="s">
        <v>43</v>
      </c>
      <c r="AD958" t="s">
        <v>53</v>
      </c>
      <c r="AE958" t="s">
        <v>62</v>
      </c>
      <c r="AF958" t="s">
        <v>62</v>
      </c>
      <c r="AG958" t="s">
        <v>79</v>
      </c>
      <c r="AI958">
        <v>0</v>
      </c>
      <c r="AJ958" t="s">
        <v>48</v>
      </c>
      <c r="AK958" t="s">
        <v>57</v>
      </c>
    </row>
    <row r="959" spans="1:37" x14ac:dyDescent="0.3">
      <c r="A959">
        <v>958</v>
      </c>
      <c r="B959">
        <v>962</v>
      </c>
      <c r="C959" t="s">
        <v>37</v>
      </c>
      <c r="G959" t="s">
        <v>61</v>
      </c>
      <c r="H959">
        <v>12305</v>
      </c>
      <c r="I959" t="s">
        <v>39</v>
      </c>
      <c r="J959" t="s">
        <v>40</v>
      </c>
      <c r="K959">
        <v>0</v>
      </c>
      <c r="L959" t="s">
        <v>43</v>
      </c>
      <c r="M959" t="s">
        <v>41</v>
      </c>
      <c r="N959" t="s">
        <v>42</v>
      </c>
      <c r="O959" t="s">
        <v>42</v>
      </c>
      <c r="P959" t="s">
        <v>42</v>
      </c>
      <c r="Q959" t="s">
        <v>42</v>
      </c>
      <c r="R959" t="s">
        <v>42</v>
      </c>
      <c r="S959" t="s">
        <v>43</v>
      </c>
      <c r="T959" t="s">
        <v>43</v>
      </c>
      <c r="U959" t="s">
        <v>56</v>
      </c>
      <c r="V959" t="b">
        <v>0</v>
      </c>
      <c r="W959" t="s">
        <v>43</v>
      </c>
      <c r="X959" t="s">
        <v>43</v>
      </c>
      <c r="Y959" t="s">
        <v>43</v>
      </c>
      <c r="Z959" t="s">
        <v>43</v>
      </c>
      <c r="AA959" t="s">
        <v>43</v>
      </c>
      <c r="AB959" t="s">
        <v>43</v>
      </c>
      <c r="AC959" t="s">
        <v>43</v>
      </c>
      <c r="AD959" t="s">
        <v>46</v>
      </c>
      <c r="AE959" t="s">
        <v>47</v>
      </c>
      <c r="AF959" t="s">
        <v>62</v>
      </c>
      <c r="AG959" t="s">
        <v>62</v>
      </c>
      <c r="AI959">
        <v>0</v>
      </c>
      <c r="AJ959" t="s">
        <v>48</v>
      </c>
      <c r="AK959" t="s">
        <v>49</v>
      </c>
    </row>
    <row r="960" spans="1:37" x14ac:dyDescent="0.3">
      <c r="A960">
        <v>959</v>
      </c>
      <c r="B960">
        <v>963</v>
      </c>
      <c r="C960" t="s">
        <v>37</v>
      </c>
      <c r="G960" t="s">
        <v>83</v>
      </c>
      <c r="H960">
        <v>12305</v>
      </c>
      <c r="I960" t="s">
        <v>39</v>
      </c>
      <c r="J960" t="s">
        <v>40</v>
      </c>
      <c r="K960">
        <v>0</v>
      </c>
      <c r="L960" t="s">
        <v>43</v>
      </c>
      <c r="M960" t="s">
        <v>42</v>
      </c>
      <c r="N960" t="s">
        <v>42</v>
      </c>
      <c r="O960" t="s">
        <v>42</v>
      </c>
      <c r="P960" t="s">
        <v>42</v>
      </c>
      <c r="Q960" t="s">
        <v>42</v>
      </c>
      <c r="R960" t="s">
        <v>43</v>
      </c>
      <c r="S960" t="s">
        <v>43</v>
      </c>
      <c r="T960" t="s">
        <v>42</v>
      </c>
      <c r="U960" t="s">
        <v>56</v>
      </c>
      <c r="V960" t="b">
        <v>0</v>
      </c>
      <c r="W960" t="s">
        <v>41</v>
      </c>
      <c r="X960" t="s">
        <v>43</v>
      </c>
      <c r="Y960" t="s">
        <v>41</v>
      </c>
      <c r="Z960" t="s">
        <v>41</v>
      </c>
      <c r="AA960" t="s">
        <v>43</v>
      </c>
      <c r="AB960" t="s">
        <v>41</v>
      </c>
      <c r="AC960" t="s">
        <v>41</v>
      </c>
      <c r="AD960" t="s">
        <v>53</v>
      </c>
      <c r="AE960" t="s">
        <v>62</v>
      </c>
      <c r="AF960" t="s">
        <v>62</v>
      </c>
      <c r="AG960" t="s">
        <v>62</v>
      </c>
      <c r="AI960">
        <v>0</v>
      </c>
      <c r="AJ960" t="s">
        <v>48</v>
      </c>
      <c r="AK960" t="s">
        <v>57</v>
      </c>
    </row>
    <row r="961" spans="1:37" x14ac:dyDescent="0.3">
      <c r="A961">
        <v>960</v>
      </c>
      <c r="B961">
        <v>964</v>
      </c>
      <c r="C961" t="s">
        <v>37</v>
      </c>
      <c r="G961" t="s">
        <v>50</v>
      </c>
      <c r="I961" t="s">
        <v>39</v>
      </c>
      <c r="J961" t="s">
        <v>40</v>
      </c>
      <c r="K961">
        <v>0</v>
      </c>
      <c r="L961" t="s">
        <v>43</v>
      </c>
      <c r="M961" t="s">
        <v>41</v>
      </c>
      <c r="N961" t="s">
        <v>42</v>
      </c>
      <c r="O961" t="s">
        <v>42</v>
      </c>
      <c r="P961" t="s">
        <v>43</v>
      </c>
      <c r="Q961" t="s">
        <v>42</v>
      </c>
      <c r="R961" t="s">
        <v>43</v>
      </c>
      <c r="S961" t="s">
        <v>42</v>
      </c>
      <c r="T961" t="s">
        <v>43</v>
      </c>
      <c r="U961" t="s">
        <v>56</v>
      </c>
      <c r="V961" t="b">
        <v>0</v>
      </c>
      <c r="W961" t="s">
        <v>43</v>
      </c>
      <c r="X961" t="s">
        <v>41</v>
      </c>
      <c r="Y961" t="s">
        <v>43</v>
      </c>
      <c r="Z961" t="s">
        <v>43</v>
      </c>
      <c r="AA961" t="s">
        <v>41</v>
      </c>
      <c r="AB961" t="s">
        <v>43</v>
      </c>
      <c r="AC961" t="s">
        <v>43</v>
      </c>
      <c r="AD961" t="s">
        <v>53</v>
      </c>
      <c r="AE961" t="s">
        <v>62</v>
      </c>
      <c r="AF961" t="s">
        <v>79</v>
      </c>
      <c r="AG961" t="s">
        <v>62</v>
      </c>
      <c r="AI961">
        <v>0</v>
      </c>
      <c r="AJ961" t="s">
        <v>48</v>
      </c>
      <c r="AK961" t="s">
        <v>49</v>
      </c>
    </row>
  </sheetData>
  <sheetProtection algorithmName="SHA-512" hashValue="baIM6LDj83vfHTv7Tmk7II49cs3JOQf7dJknBExI9lvuwvNixTT2GwlDuyS4Y6p7baQ/iwIs4bvve4HVBjVUAQ==" saltValue="sTrwGhvkmbw+JaKM2RKdHQ==" spinCount="100000" sheet="1" objects="1" scenarios="1"/>
  <printOptions horizontalCentered="1"/>
  <pageMargins left="0.33333333333333331" right="0.33333333333333331" top="0.5" bottom="0.5" header="0.25" footer="0.25"/>
  <pageSetup scale="17" fitToHeight="0" orientation="landscape" verticalDpi="0" copies="16" r:id="rId1"/>
  <headerFooter>
    <oddHeader>&amp;C&amp;F</oddHeader>
    <oddFooter>&amp;L&amp;A&amp;RPage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E3DE-43F5-4FFB-A9BE-9F0802C0A22F}">
  <sheetPr>
    <tabColor rgb="FFFFC000"/>
    <pageSetUpPr fitToPage="1"/>
  </sheetPr>
  <dimension ref="A1:H11"/>
  <sheetViews>
    <sheetView tabSelected="1" zoomScaleNormal="100" workbookViewId="0">
      <selection activeCell="K23" sqref="K23"/>
    </sheetView>
  </sheetViews>
  <sheetFormatPr defaultRowHeight="14.4" x14ac:dyDescent="0.3"/>
  <cols>
    <col min="1" max="1" width="34.21875" customWidth="1"/>
    <col min="2" max="2" width="14.77734375" customWidth="1"/>
    <col min="3" max="3" width="19.44140625" customWidth="1"/>
    <col min="4" max="8" width="16.6640625" customWidth="1"/>
  </cols>
  <sheetData>
    <row r="1" spans="1:8" ht="30" customHeight="1" x14ac:dyDescent="0.45">
      <c r="A1" s="29" t="s">
        <v>604</v>
      </c>
      <c r="B1" s="29"/>
      <c r="C1" s="29"/>
      <c r="D1" s="29"/>
      <c r="E1" s="29"/>
      <c r="F1" s="29"/>
      <c r="G1" s="29"/>
      <c r="H1" s="29"/>
    </row>
    <row r="2" spans="1:8" ht="24" customHeight="1" x14ac:dyDescent="0.3">
      <c r="A2" s="2" t="s">
        <v>379</v>
      </c>
      <c r="B2" s="2"/>
      <c r="C2" s="2"/>
      <c r="D2" s="2"/>
      <c r="E2" s="2"/>
      <c r="F2" s="2"/>
      <c r="G2" s="2"/>
      <c r="H2" s="2"/>
    </row>
    <row r="3" spans="1:8" x14ac:dyDescent="0.3">
      <c r="A3" s="3"/>
      <c r="B3" s="3"/>
      <c r="C3" s="3"/>
      <c r="D3" s="3"/>
      <c r="E3" s="3"/>
      <c r="F3" s="3"/>
      <c r="G3" s="3"/>
      <c r="H3" s="3"/>
    </row>
    <row r="4" spans="1:8" ht="45" customHeight="1" x14ac:dyDescent="0.3">
      <c r="A4" s="26" t="s">
        <v>441</v>
      </c>
      <c r="B4" s="26" t="s">
        <v>442</v>
      </c>
      <c r="C4" s="25" t="s">
        <v>443</v>
      </c>
      <c r="D4" s="28" t="s">
        <v>382</v>
      </c>
      <c r="E4" s="28"/>
      <c r="F4" s="28"/>
      <c r="G4" s="28"/>
      <c r="H4" s="28"/>
    </row>
    <row r="5" spans="1:8" x14ac:dyDescent="0.3">
      <c r="A5" s="6" t="s">
        <v>380</v>
      </c>
      <c r="B5" s="14">
        <f>COUNTA('Master Data'!B2:B961)</f>
        <v>960</v>
      </c>
      <c r="C5" s="16"/>
      <c r="D5" s="4" t="s">
        <v>486</v>
      </c>
      <c r="E5" s="4"/>
      <c r="F5" s="4"/>
      <c r="G5" s="4"/>
      <c r="H5" s="4"/>
    </row>
    <row r="6" spans="1:8" x14ac:dyDescent="0.3">
      <c r="A6" s="7" t="s">
        <v>381</v>
      </c>
      <c r="B6" s="15">
        <f>COUNTIF('Master Data'!C2:C961,"Yes")</f>
        <v>943</v>
      </c>
      <c r="C6" s="16"/>
      <c r="D6" s="4"/>
      <c r="E6" s="4"/>
      <c r="F6" s="4"/>
      <c r="G6" s="4"/>
      <c r="H6" s="4"/>
    </row>
    <row r="7" spans="1:8" x14ac:dyDescent="0.3">
      <c r="A7" s="20" t="s">
        <v>436</v>
      </c>
      <c r="B7" s="20">
        <f>COUNTIFS('Master Data'!C2:C961,"Yes",'Master Data'!K2:K961,0)</f>
        <v>592</v>
      </c>
      <c r="C7" s="23">
        <f>B7/B6</f>
        <v>0.62778366914103922</v>
      </c>
      <c r="D7" s="4"/>
      <c r="E7" s="4"/>
      <c r="F7" s="4"/>
      <c r="G7" s="4"/>
      <c r="H7" s="4"/>
    </row>
    <row r="8" spans="1:8" x14ac:dyDescent="0.3">
      <c r="A8" s="6"/>
      <c r="B8" s="14"/>
      <c r="C8" s="16"/>
      <c r="D8" s="4"/>
      <c r="E8" s="4"/>
      <c r="F8" s="4"/>
      <c r="G8" s="4"/>
      <c r="H8" s="4"/>
    </row>
    <row r="9" spans="1:8" x14ac:dyDescent="0.3">
      <c r="D9" s="4"/>
      <c r="E9" s="4"/>
      <c r="F9" s="4"/>
      <c r="G9" s="4"/>
      <c r="H9" s="4"/>
    </row>
    <row r="10" spans="1:8" x14ac:dyDescent="0.3">
      <c r="D10" s="4"/>
      <c r="E10" s="4"/>
      <c r="F10" s="4"/>
      <c r="G10" s="4"/>
      <c r="H10" s="4"/>
    </row>
    <row r="11" spans="1:8" x14ac:dyDescent="0.3">
      <c r="A11" s="5" t="s">
        <v>485</v>
      </c>
      <c r="B11" s="5"/>
      <c r="C11" s="5"/>
      <c r="D11" s="5"/>
      <c r="E11" s="5"/>
      <c r="F11" s="5"/>
      <c r="G11" s="5"/>
      <c r="H11" s="5"/>
    </row>
  </sheetData>
  <mergeCells count="5">
    <mergeCell ref="A1:H1"/>
    <mergeCell ref="A2:H2"/>
    <mergeCell ref="D4:H4"/>
    <mergeCell ref="D5:H10"/>
    <mergeCell ref="A11:H11"/>
  </mergeCells>
  <printOptions horizontalCentered="1"/>
  <pageMargins left="0.33333333333333331" right="0.33333333333333331" top="0.5" bottom="0.5" header="0.25" footer="0.25"/>
  <pageSetup scale="86" fitToHeight="0" orientation="landscape" verticalDpi="0" copies="16" r:id="rId1"/>
  <headerFooter>
    <oddHeader>&amp;C&amp;F</oddHeader>
    <oddFooter>&amp;L&amp;A&amp;RPage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40E59-4D2A-4777-85BA-D744C022446D}">
  <sheetPr>
    <pageSetUpPr fitToPage="1"/>
  </sheetPr>
  <dimension ref="A1:K22"/>
  <sheetViews>
    <sheetView zoomScale="70" zoomScaleNormal="70" workbookViewId="0">
      <selection sqref="A1:K1"/>
    </sheetView>
  </sheetViews>
  <sheetFormatPr defaultRowHeight="14.4" x14ac:dyDescent="0.3"/>
  <cols>
    <col min="1" max="1" width="35.5546875" customWidth="1"/>
    <col min="2" max="3" width="13.88671875" customWidth="1"/>
    <col min="4" max="5" width="22.21875" customWidth="1"/>
    <col min="6" max="6" width="13.88671875" customWidth="1"/>
    <col min="7" max="7" width="27.77734375" customWidth="1"/>
    <col min="10" max="11" width="22.21875" customWidth="1"/>
  </cols>
  <sheetData>
    <row r="1" spans="1:11" ht="30" customHeight="1" x14ac:dyDescent="0.45">
      <c r="A1" s="1" t="s">
        <v>605</v>
      </c>
      <c r="B1" s="1"/>
      <c r="C1" s="1"/>
      <c r="D1" s="1"/>
      <c r="E1" s="1"/>
      <c r="F1" s="1"/>
      <c r="G1" s="1"/>
      <c r="H1" s="1"/>
      <c r="I1" s="1"/>
      <c r="J1" s="1"/>
      <c r="K1" s="1"/>
    </row>
    <row r="2" spans="1:11" ht="24" customHeight="1" x14ac:dyDescent="0.3">
      <c r="A2" s="2" t="s">
        <v>383</v>
      </c>
      <c r="B2" s="2"/>
      <c r="C2" s="2"/>
      <c r="D2" s="2"/>
      <c r="E2" s="2"/>
      <c r="F2" s="2"/>
      <c r="G2" s="2"/>
      <c r="H2" s="2"/>
      <c r="I2" s="2"/>
      <c r="J2" s="2"/>
      <c r="K2" s="2"/>
    </row>
    <row r="3" spans="1:11" x14ac:dyDescent="0.3">
      <c r="A3" s="3"/>
      <c r="B3" s="3"/>
      <c r="C3" s="3"/>
      <c r="D3" s="3"/>
      <c r="E3" s="3"/>
      <c r="F3" s="3"/>
      <c r="G3" s="3"/>
      <c r="H3" s="3"/>
    </row>
    <row r="4" spans="1:11" ht="45" customHeight="1" x14ac:dyDescent="0.3">
      <c r="A4" s="26" t="s">
        <v>6</v>
      </c>
      <c r="B4" s="26" t="s">
        <v>442</v>
      </c>
      <c r="C4" s="26" t="s">
        <v>443</v>
      </c>
      <c r="D4" s="25" t="s">
        <v>437</v>
      </c>
      <c r="E4" s="27" t="s">
        <v>444</v>
      </c>
      <c r="G4" s="26" t="s">
        <v>445</v>
      </c>
      <c r="H4" s="26" t="s">
        <v>442</v>
      </c>
      <c r="I4" s="26" t="s">
        <v>443</v>
      </c>
      <c r="J4" s="27" t="s">
        <v>437</v>
      </c>
      <c r="K4" s="27" t="s">
        <v>444</v>
      </c>
    </row>
    <row r="5" spans="1:11" x14ac:dyDescent="0.3">
      <c r="A5" s="8" t="s">
        <v>38</v>
      </c>
      <c r="B5" s="14">
        <f>COUNTIFS('Master Data'!$C$2:$C$961,"Yes",'Master Data'!$G$2:$G$961,A5)</f>
        <v>58</v>
      </c>
      <c r="C5" s="9">
        <f>B5/COUNTIF('Master Data'!$C$2:$C$961,"Yes")</f>
        <v>6.1505832449628844E-2</v>
      </c>
      <c r="D5" s="20">
        <f>COUNTIFS('Master Data'!$C$2:$C$961,"Yes",'Master Data'!$K$2:$K$961,0,'Master Data'!$G$2:$G$961,A5)</f>
        <v>33</v>
      </c>
      <c r="E5" s="21">
        <f>D5/COUNTIF('Master Data'!$C$2:$C$961,"Yes")</f>
        <v>3.4994697773064687E-2</v>
      </c>
      <c r="G5" s="12" t="s">
        <v>40</v>
      </c>
      <c r="H5" s="14">
        <f>COUNTIFS('Master Data'!$C$2:$C$961,"Yes",'Master Data'!$J$2:$J$961,G5)</f>
        <v>515</v>
      </c>
      <c r="I5" s="9">
        <f>H5/COUNTIF('Master Data'!$C$2:$C$961,"Yes")</f>
        <v>0.54612937433722164</v>
      </c>
      <c r="J5" s="22">
        <f>COUNTIFS('Master Data'!$C$2:$C$961,"Yes",'Master Data'!$K$2:$K$961,0,'Master Data'!$J$2:$J$961,G5)</f>
        <v>318</v>
      </c>
      <c r="K5" s="21">
        <f>J5/COUNTIF('Master Data'!$C$2:$C$961,"Yes")</f>
        <v>0.33722163308589609</v>
      </c>
    </row>
    <row r="6" spans="1:11" x14ac:dyDescent="0.3">
      <c r="A6" s="10" t="s">
        <v>67</v>
      </c>
      <c r="B6" s="15">
        <f>COUNTIFS('Master Data'!$C$2:$C$961,"Yes",'Master Data'!$G$2:$G$961,A6)</f>
        <v>63</v>
      </c>
      <c r="C6" s="11">
        <f>B6/COUNTIF('Master Data'!$C$2:$C$961,"Yes")</f>
        <v>6.6808059384941679E-2</v>
      </c>
      <c r="D6" s="20">
        <f>COUNTIFS('Master Data'!$C$2:$C$961,"Yes",'Master Data'!$K$2:$K$961,0,'Master Data'!$G$2:$G$961,A6)</f>
        <v>35</v>
      </c>
      <c r="E6" s="21">
        <f>D6/COUNTIF('Master Data'!$C$2:$C$961,"Yes")</f>
        <v>3.7115588547189819E-2</v>
      </c>
      <c r="G6" s="13" t="s">
        <v>64</v>
      </c>
      <c r="H6" s="15">
        <f>COUNTIFS('Master Data'!$C$2:$C$961,"Yes",'Master Data'!$J$2:$J$961,G6)</f>
        <v>276</v>
      </c>
      <c r="I6" s="11">
        <f>H6/COUNTIF('Master Data'!$C$2:$C$961,"Yes")</f>
        <v>0.29268292682926828</v>
      </c>
      <c r="J6" s="22">
        <f>COUNTIFS('Master Data'!$C$2:$C$961,"Yes",'Master Data'!$K$2:$K$961,0,'Master Data'!$J$2:$J$961,G6)</f>
        <v>165</v>
      </c>
      <c r="K6" s="21">
        <f>J6/COUNTIF('Master Data'!$C$2:$C$961,"Yes")</f>
        <v>0.17497348886532343</v>
      </c>
    </row>
    <row r="7" spans="1:11" x14ac:dyDescent="0.3">
      <c r="A7" s="8" t="s">
        <v>61</v>
      </c>
      <c r="B7" s="14">
        <f>COUNTIFS('Master Data'!$C$2:$C$961,"Yes",'Master Data'!$G$2:$G$961,A7)</f>
        <v>181</v>
      </c>
      <c r="C7" s="9">
        <f>B7/COUNTIF('Master Data'!$C$2:$C$961,"Yes")</f>
        <v>0.19194061505832449</v>
      </c>
      <c r="D7" s="20">
        <f>COUNTIFS('Master Data'!$C$2:$C$961,"Yes",'Master Data'!$K$2:$K$961,0,'Master Data'!$G$2:$G$961,A7)</f>
        <v>116</v>
      </c>
      <c r="E7" s="21">
        <f>D7/COUNTIF('Master Data'!$C$2:$C$961,"Yes")</f>
        <v>0.12301166489925769</v>
      </c>
      <c r="G7" s="12" t="s">
        <v>71</v>
      </c>
      <c r="H7" s="14">
        <f>COUNTIFS('Master Data'!$C$2:$C$961,"Yes",'Master Data'!$J$2:$J$961,G7)</f>
        <v>92</v>
      </c>
      <c r="I7" s="9">
        <f>H7/COUNTIF('Master Data'!$C$2:$C$961,"Yes")</f>
        <v>9.7560975609756101E-2</v>
      </c>
      <c r="J7" s="22">
        <f>COUNTIFS('Master Data'!$C$2:$C$961,"Yes",'Master Data'!$K$2:$K$961,0,'Master Data'!$J$2:$J$961,G7)</f>
        <v>62</v>
      </c>
      <c r="K7" s="21">
        <f>J7/COUNTIF('Master Data'!$C$2:$C$961,"Yes")</f>
        <v>6.5747613997879109E-2</v>
      </c>
    </row>
    <row r="8" spans="1:11" x14ac:dyDescent="0.3">
      <c r="A8" s="10" t="s">
        <v>58</v>
      </c>
      <c r="B8" s="15">
        <f>COUNTIFS('Master Data'!$C$2:$C$961,"Yes",'Master Data'!$G$2:$G$961,A8)</f>
        <v>173</v>
      </c>
      <c r="C8" s="11">
        <f>B8/COUNTIF('Master Data'!$C$2:$C$961,"Yes")</f>
        <v>0.18345705196182396</v>
      </c>
      <c r="D8" s="20">
        <f>COUNTIFS('Master Data'!$C$2:$C$961,"Yes",'Master Data'!$K$2:$K$961,0,'Master Data'!$G$2:$G$961,A8)</f>
        <v>103</v>
      </c>
      <c r="E8" s="21">
        <f>D8/COUNTIF('Master Data'!$C$2:$C$961,"Yes")</f>
        <v>0.10922587486744433</v>
      </c>
      <c r="G8" s="13" t="s">
        <v>144</v>
      </c>
      <c r="H8" s="15">
        <f>COUNTIFS('Master Data'!$C$2:$C$961,"Yes",'Master Data'!$J$2:$J$961,G8)</f>
        <v>30</v>
      </c>
      <c r="I8" s="11">
        <f>H8/COUNTIF('Master Data'!$C$2:$C$961,"Yes")</f>
        <v>3.1813361611876985E-2</v>
      </c>
      <c r="J8" s="22">
        <f>COUNTIFS('Master Data'!$C$2:$C$961,"Yes",'Master Data'!$K$2:$K$961,0,'Master Data'!$J$2:$J$961,G8)</f>
        <v>27</v>
      </c>
      <c r="K8" s="21">
        <f>J8/COUNTIF('Master Data'!$C$2:$C$961,"Yes")</f>
        <v>2.863202545068929E-2</v>
      </c>
    </row>
    <row r="9" spans="1:11" x14ac:dyDescent="0.3">
      <c r="A9" s="8" t="s">
        <v>83</v>
      </c>
      <c r="B9" s="14">
        <f>COUNTIFS('Master Data'!$C$2:$C$961,"Yes",'Master Data'!$G$2:$G$961,A9)</f>
        <v>167</v>
      </c>
      <c r="C9" s="9">
        <f>B9/COUNTIF('Master Data'!$C$2:$C$961,"Yes")</f>
        <v>0.17709437963944857</v>
      </c>
      <c r="D9" s="20">
        <f>COUNTIFS('Master Data'!$C$2:$C$961,"Yes",'Master Data'!$K$2:$K$961,0,'Master Data'!$G$2:$G$961,A9)</f>
        <v>107</v>
      </c>
      <c r="E9" s="21">
        <f>D9/COUNTIF('Master Data'!$C$2:$C$961,"Yes")</f>
        <v>0.11346765641569459</v>
      </c>
      <c r="G9" s="12" t="s">
        <v>130</v>
      </c>
      <c r="H9" s="14">
        <f>COUNTIFS('Master Data'!$C$2:$C$961,"Yes",'Master Data'!$J$2:$J$961,G9)</f>
        <v>30</v>
      </c>
      <c r="I9" s="9">
        <f>H9/COUNTIF('Master Data'!$C$2:$C$961,"Yes")</f>
        <v>3.1813361611876985E-2</v>
      </c>
      <c r="J9" s="22">
        <f>COUNTIFS('Master Data'!$C$2:$C$961,"Yes",'Master Data'!$K$2:$K$961,0,'Master Data'!$J$2:$J$961,G9)</f>
        <v>20</v>
      </c>
      <c r="K9" s="21">
        <f>J9/COUNTIF('Master Data'!$C$2:$C$961,"Yes")</f>
        <v>2.1208907741251327E-2</v>
      </c>
    </row>
    <row r="10" spans="1:11" x14ac:dyDescent="0.3">
      <c r="A10" s="10" t="s">
        <v>50</v>
      </c>
      <c r="B10" s="15">
        <f>COUNTIFS('Master Data'!$C$2:$C$961,"Yes",'Master Data'!$G$2:$G$961,A10)</f>
        <v>187</v>
      </c>
      <c r="C10" s="11">
        <f>B10/COUNTIF('Master Data'!$C$2:$C$961,"Yes")</f>
        <v>0.19830328738069988</v>
      </c>
      <c r="D10" s="20">
        <f>COUNTIFS('Master Data'!$C$2:$C$961,"Yes",'Master Data'!$K$2:$K$961,0,'Master Data'!$G$2:$G$961,A10)</f>
        <v>132</v>
      </c>
      <c r="E10" s="21">
        <f>D10/COUNTIF('Master Data'!$C$2:$C$961,"Yes")</f>
        <v>0.13997879109225875</v>
      </c>
      <c r="G10" s="3"/>
      <c r="H10" s="3"/>
    </row>
    <row r="11" spans="1:11" x14ac:dyDescent="0.3">
      <c r="A11" s="8" t="s">
        <v>85</v>
      </c>
      <c r="B11" s="14">
        <f>COUNTIFS('Master Data'!$C$2:$C$961,"Yes",'Master Data'!$G$2:$G$961,A11)</f>
        <v>92</v>
      </c>
      <c r="C11" s="9">
        <f>B11/COUNTIF('Master Data'!$C$2:$C$961,"Yes")</f>
        <v>9.7560975609756101E-2</v>
      </c>
      <c r="D11" s="20">
        <f>COUNTIFS('Master Data'!$C$2:$C$961,"Yes",'Master Data'!$K$2:$K$961,0,'Master Data'!$G$2:$G$961,A11)</f>
        <v>52</v>
      </c>
      <c r="E11" s="21">
        <f>D11/COUNTIF('Master Data'!$C$2:$C$961,"Yes")</f>
        <v>5.5143160127253447E-2</v>
      </c>
      <c r="G11" s="3"/>
      <c r="H11" s="3"/>
    </row>
    <row r="12" spans="1:11" x14ac:dyDescent="0.3">
      <c r="A12" s="10" t="s">
        <v>138</v>
      </c>
      <c r="B12" s="15">
        <f>COUNTIFS('Master Data'!$C$2:$C$961,"Yes",'Master Data'!$G$2:$G$961,A12)</f>
        <v>22</v>
      </c>
      <c r="C12" s="11">
        <f>B12/COUNTIF('Master Data'!$C$2:$C$961,"Yes")</f>
        <v>2.3329798515376459E-2</v>
      </c>
      <c r="D12" s="20">
        <f>COUNTIFS('Master Data'!$C$2:$C$961,"Yes",'Master Data'!$K$2:$K$961,0,'Master Data'!$G$2:$G$961,A12)</f>
        <v>14</v>
      </c>
      <c r="E12" s="21">
        <f>D12/COUNTIF('Master Data'!$C$2:$C$961,"Yes")</f>
        <v>1.4846235418875928E-2</v>
      </c>
      <c r="G12" s="3"/>
      <c r="H12" s="3"/>
    </row>
    <row r="13" spans="1:11" x14ac:dyDescent="0.3">
      <c r="A13" s="3"/>
      <c r="B13" s="3"/>
      <c r="C13" s="3"/>
      <c r="D13" s="3"/>
      <c r="E13" s="3"/>
      <c r="F13" s="3"/>
      <c r="G13" s="3"/>
      <c r="H13" s="3"/>
    </row>
    <row r="14" spans="1:11" x14ac:dyDescent="0.3">
      <c r="A14" s="3"/>
      <c r="B14" s="3"/>
      <c r="C14" s="3"/>
      <c r="D14" s="3"/>
      <c r="E14" s="3"/>
      <c r="F14" s="3"/>
      <c r="G14" s="3"/>
      <c r="H14" s="3"/>
    </row>
    <row r="15" spans="1:11" x14ac:dyDescent="0.3">
      <c r="A15" s="3"/>
      <c r="B15" s="3"/>
      <c r="C15" s="3"/>
      <c r="D15" s="3"/>
      <c r="E15" s="3"/>
      <c r="F15" s="3"/>
      <c r="G15" s="3"/>
      <c r="H15" s="3"/>
    </row>
    <row r="16" spans="1:11" ht="45" customHeight="1" x14ac:dyDescent="0.3">
      <c r="A16" s="26" t="s">
        <v>8</v>
      </c>
      <c r="B16" s="26" t="s">
        <v>442</v>
      </c>
      <c r="C16" s="26" t="s">
        <v>443</v>
      </c>
      <c r="D16" s="25" t="s">
        <v>437</v>
      </c>
      <c r="E16" s="27" t="s">
        <v>444</v>
      </c>
      <c r="G16" s="26" t="s">
        <v>36</v>
      </c>
      <c r="H16" s="26" t="s">
        <v>442</v>
      </c>
      <c r="I16" s="26" t="s">
        <v>443</v>
      </c>
      <c r="J16" s="27" t="s">
        <v>437</v>
      </c>
      <c r="K16" s="27" t="s">
        <v>444</v>
      </c>
    </row>
    <row r="17" spans="1:11" x14ac:dyDescent="0.3">
      <c r="A17" s="8" t="s">
        <v>39</v>
      </c>
      <c r="B17" s="14">
        <f>COUNTIFS('Master Data'!$C$2:$C$961,"Yes",'Master Data'!$I$2:$I$961,A17)</f>
        <v>446</v>
      </c>
      <c r="C17" s="9">
        <f>B17/COUNTIF('Master Data'!$C$2:$C$961,"Yes")</f>
        <v>0.47295864262990456</v>
      </c>
      <c r="D17" s="20">
        <f>COUNTIFS('Master Data'!$C$2:$C$961,"Yes",'Master Data'!$K$2:$K$961,0,'Master Data'!$I$2:$I$961,A17)</f>
        <v>340</v>
      </c>
      <c r="E17" s="21">
        <f>D17/COUNTIF('Master Data'!$C$2:$C$961,"Yes")</f>
        <v>0.36055143160127251</v>
      </c>
      <c r="G17" s="8" t="s">
        <v>49</v>
      </c>
      <c r="H17" s="14">
        <f>COUNTIFS('Master Data'!$C$2:$C$961,"Yes",'Master Data'!$AK$2:$AK$961,G17)</f>
        <v>654</v>
      </c>
      <c r="I17" s="9">
        <f>H17/COUNTIF('Master Data'!$C$2:$C$961,"Yes")</f>
        <v>0.69353128313891832</v>
      </c>
      <c r="J17" s="22">
        <f>COUNTIFS('Master Data'!$C$2:$C$961,"Yes",'Master Data'!$K$2:$K$961,0,'Master Data'!$AK$2:$AK$961,G17)</f>
        <v>390</v>
      </c>
      <c r="K17" s="21">
        <f>J17/COUNTIF('Master Data'!$C$2:$C$961,"Yes")</f>
        <v>0.41357370095440082</v>
      </c>
    </row>
    <row r="18" spans="1:11" x14ac:dyDescent="0.3">
      <c r="A18" s="10" t="s">
        <v>51</v>
      </c>
      <c r="B18" s="15">
        <f>COUNTIFS('Master Data'!$C$2:$C$961,"Yes",'Master Data'!$I$2:$I$961,A18)</f>
        <v>324</v>
      </c>
      <c r="C18" s="11">
        <f>B18/COUNTIF('Master Data'!$C$2:$C$961,"Yes")</f>
        <v>0.34358430540827145</v>
      </c>
      <c r="D18" s="20">
        <f>COUNTIFS('Master Data'!$C$2:$C$961,"Yes",'Master Data'!$K$2:$K$961,0,'Master Data'!$I$2:$I$961,A18)</f>
        <v>110</v>
      </c>
      <c r="E18" s="21">
        <f>D18/COUNTIF('Master Data'!$C$2:$C$961,"Yes")</f>
        <v>0.11664899257688228</v>
      </c>
      <c r="G18" s="10" t="s">
        <v>57</v>
      </c>
      <c r="H18" s="15">
        <f>COUNTIFS('Master Data'!$C$2:$C$961,"Yes",'Master Data'!$AK$2:$AK$961,G18)</f>
        <v>238</v>
      </c>
      <c r="I18" s="11">
        <f>H18/COUNTIF('Master Data'!$C$2:$C$961,"Yes")</f>
        <v>0.2523860021208908</v>
      </c>
      <c r="J18" s="22">
        <f>COUNTIFS('Master Data'!$C$2:$C$961,"Yes",'Master Data'!$K$2:$K$961,0,'Master Data'!$AK$2:$AK$961,G18)</f>
        <v>163</v>
      </c>
      <c r="K18" s="21">
        <f>J18/COUNTIF('Master Data'!$C$2:$C$961,"Yes")</f>
        <v>0.1728525980911983</v>
      </c>
    </row>
    <row r="19" spans="1:11" x14ac:dyDescent="0.3">
      <c r="A19" s="8" t="s">
        <v>88</v>
      </c>
      <c r="B19" s="14">
        <f>COUNTIFS('Master Data'!$C$2:$C$961,"Yes",'Master Data'!$I$2:$I$961,A19)</f>
        <v>67</v>
      </c>
      <c r="C19" s="9">
        <f>B19/COUNTIF('Master Data'!$C$2:$C$961,"Yes")</f>
        <v>7.1049840933191943E-2</v>
      </c>
      <c r="D19" s="20">
        <f>COUNTIFS('Master Data'!$C$2:$C$961,"Yes",'Master Data'!$K$2:$K$961,0,'Master Data'!$I$2:$I$961,A19)</f>
        <v>45</v>
      </c>
      <c r="E19" s="21">
        <f>D19/COUNTIF('Master Data'!$C$2:$C$961,"Yes")</f>
        <v>4.7720042417815481E-2</v>
      </c>
      <c r="G19" s="8" t="s">
        <v>66</v>
      </c>
      <c r="H19" s="14">
        <f>COUNTIFS('Master Data'!$C$2:$C$961,"Yes",'Master Data'!$AK$2:$AK$961,G19)</f>
        <v>15</v>
      </c>
      <c r="I19" s="9">
        <f>H19/COUNTIF('Master Data'!$C$2:$C$961,"Yes")</f>
        <v>1.5906680805938492E-2</v>
      </c>
      <c r="J19" s="22">
        <f>COUNTIFS('Master Data'!$C$2:$C$961,"Yes",'Master Data'!$K$2:$K$961,0,'Master Data'!$AK$2:$AK$961,G19)</f>
        <v>8</v>
      </c>
      <c r="K19" s="21">
        <f>J19/COUNTIF('Master Data'!$C$2:$C$961,"Yes")</f>
        <v>8.483563096500531E-3</v>
      </c>
    </row>
    <row r="20" spans="1:11" x14ac:dyDescent="0.3">
      <c r="A20" s="10" t="s">
        <v>121</v>
      </c>
      <c r="B20" s="15">
        <f>COUNTIFS('Master Data'!$C$2:$C$961,"Yes",'Master Data'!$I$2:$I$961,A20)</f>
        <v>29</v>
      </c>
      <c r="C20" s="11">
        <f>B20/COUNTIF('Master Data'!$C$2:$C$961,"Yes")</f>
        <v>3.0752916224814422E-2</v>
      </c>
      <c r="D20" s="20">
        <f>COUNTIFS('Master Data'!$C$2:$C$961,"Yes",'Master Data'!$K$2:$K$961,0,'Master Data'!$I$2:$I$961,A20)</f>
        <v>28</v>
      </c>
      <c r="E20" s="21">
        <f>D20/COUNTIF('Master Data'!$C$2:$C$961,"Yes")</f>
        <v>2.9692470837751856E-2</v>
      </c>
      <c r="G20" s="10" t="s">
        <v>69</v>
      </c>
      <c r="H20" s="15">
        <f>COUNTIFS('Master Data'!$C$2:$C$961,"Yes",'Master Data'!$AK$2:$AK$961,G20)</f>
        <v>4</v>
      </c>
      <c r="I20" s="11">
        <f>H20/COUNTIF('Master Data'!$C$2:$C$961,"Yes")</f>
        <v>4.2417815482502655E-3</v>
      </c>
      <c r="J20" s="22">
        <f>COUNTIFS('Master Data'!$C$2:$C$961,"Yes",'Master Data'!$K$2:$K$961,0,'Master Data'!$AK$2:$AK$961,G20)</f>
        <v>1</v>
      </c>
      <c r="K20" s="21">
        <f>J20/COUNTIF('Master Data'!$C$2:$C$961,"Yes")</f>
        <v>1.0604453870625664E-3</v>
      </c>
    </row>
    <row r="21" spans="1:11" x14ac:dyDescent="0.3">
      <c r="A21" s="8" t="s">
        <v>117</v>
      </c>
      <c r="B21" s="14">
        <f>COUNTIFS('Master Data'!$C$2:$C$961,"Yes",'Master Data'!$I$2:$I$961,A21)</f>
        <v>13</v>
      </c>
      <c r="C21" s="9">
        <f>B21/COUNTIF('Master Data'!$C$2:$C$961,"Yes")</f>
        <v>1.3785790031813362E-2</v>
      </c>
      <c r="D21" s="20">
        <f>COUNTIFS('Master Data'!$C$2:$C$961,"Yes",'Master Data'!$K$2:$K$961,0,'Master Data'!$I$2:$I$961,A21)</f>
        <v>13</v>
      </c>
      <c r="E21" s="21">
        <f>D21/COUNTIF('Master Data'!$C$2:$C$961,"Yes")</f>
        <v>1.3785790031813362E-2</v>
      </c>
      <c r="G21" s="8" t="s">
        <v>84</v>
      </c>
      <c r="H21" s="14">
        <f>COUNTIFS('Master Data'!$C$2:$C$961,"Yes",'Master Data'!$AK$2:$AK$961,G21)</f>
        <v>32</v>
      </c>
      <c r="I21" s="9">
        <f>H21/COUNTIF('Master Data'!$C$2:$C$961,"Yes")</f>
        <v>3.3934252386002124E-2</v>
      </c>
      <c r="J21" s="22">
        <f>COUNTIFS('Master Data'!$C$2:$C$961,"Yes",'Master Data'!$K$2:$K$961,0,'Master Data'!$AK$2:$AK$961,G21)</f>
        <v>30</v>
      </c>
      <c r="K21" s="21">
        <f>J21/COUNTIF('Master Data'!$C$2:$C$961,"Yes")</f>
        <v>3.1813361611876985E-2</v>
      </c>
    </row>
    <row r="22" spans="1:11" x14ac:dyDescent="0.3">
      <c r="A22" s="10" t="s">
        <v>384</v>
      </c>
      <c r="B22" s="15">
        <f>COUNTIFS('Master Data'!$C$2:$C$961,"Yes",'Master Data'!$I$2:$I$961,"&lt;&gt;")-SUM(B17:B21)</f>
        <v>64</v>
      </c>
      <c r="C22" s="11">
        <f>B22/COUNTIF('Master Data'!$C$2:$C$961,"Yes")</f>
        <v>6.7868504772004248E-2</v>
      </c>
      <c r="D22" s="20">
        <f>COUNTIFS('Master Data'!$C$2:$C$961,"Yes",'Master Data'!$K$2:$K$961,0,'Master Data'!$I$2:$I$961,"&lt;&gt;")-SUM(D17:D21)</f>
        <v>56</v>
      </c>
      <c r="E22" s="21">
        <f>D22/COUNTIF('Master Data'!$C$2:$C$961,"Yes")</f>
        <v>5.9384941675503712E-2</v>
      </c>
      <c r="G22" s="3"/>
      <c r="H22" s="3"/>
    </row>
  </sheetData>
  <mergeCells count="2">
    <mergeCell ref="A1:K1"/>
    <mergeCell ref="A2:K2"/>
  </mergeCells>
  <printOptions horizontalCentered="1"/>
  <pageMargins left="0.33333333333333331" right="0.33333333333333331" top="0.5" bottom="0.5" header="0.25" footer="0.25"/>
  <pageSetup scale="62" fitToHeight="0" orientation="landscape" verticalDpi="360" copies="16" r:id="rId1"/>
  <headerFooter>
    <oddHeader>&amp;C&amp;F</oddHeader>
    <oddFooter>&amp;L&amp;A&amp;RPage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1D78-D6B7-4329-80AE-E1C72E963111}">
  <sheetPr>
    <pageSetUpPr fitToPage="1"/>
  </sheetPr>
  <dimension ref="A1:K24"/>
  <sheetViews>
    <sheetView workbookViewId="0">
      <selection sqref="A1:K1"/>
    </sheetView>
  </sheetViews>
  <sheetFormatPr defaultRowHeight="14.4" x14ac:dyDescent="0.3"/>
  <cols>
    <col min="1" max="1" width="27.77734375" customWidth="1"/>
    <col min="4" max="5" width="22.21875" customWidth="1"/>
    <col min="10" max="11" width="22.21875" customWidth="1"/>
  </cols>
  <sheetData>
    <row r="1" spans="1:11" ht="23.4" x14ac:dyDescent="0.45">
      <c r="A1" s="1" t="s">
        <v>606</v>
      </c>
      <c r="B1" s="1"/>
      <c r="C1" s="1"/>
      <c r="D1" s="1"/>
      <c r="E1" s="1"/>
      <c r="F1" s="1"/>
      <c r="G1" s="1"/>
      <c r="H1" s="1"/>
      <c r="I1" s="1"/>
      <c r="J1" s="1"/>
      <c r="K1" s="1"/>
    </row>
    <row r="2" spans="1:11" x14ac:dyDescent="0.3">
      <c r="A2" s="2" t="s">
        <v>385</v>
      </c>
      <c r="B2" s="2"/>
      <c r="C2" s="2"/>
      <c r="D2" s="2"/>
      <c r="E2" s="2"/>
      <c r="F2" s="2"/>
      <c r="G2" s="2"/>
      <c r="H2" s="2"/>
      <c r="I2" s="2"/>
      <c r="J2" s="2"/>
      <c r="K2" s="2"/>
    </row>
    <row r="3" spans="1:11" x14ac:dyDescent="0.3">
      <c r="A3" s="3"/>
      <c r="B3" s="3"/>
      <c r="C3" s="3"/>
      <c r="D3" s="3"/>
      <c r="E3" s="3"/>
      <c r="F3" s="3"/>
      <c r="G3" s="3"/>
      <c r="H3" s="3"/>
    </row>
    <row r="4" spans="1:11" ht="45" customHeight="1" x14ac:dyDescent="0.3">
      <c r="A4" s="26" t="s">
        <v>35</v>
      </c>
      <c r="B4" s="26" t="s">
        <v>442</v>
      </c>
      <c r="C4" s="26" t="s">
        <v>443</v>
      </c>
      <c r="D4" s="25" t="s">
        <v>437</v>
      </c>
      <c r="E4" s="27" t="s">
        <v>444</v>
      </c>
      <c r="G4" s="26" t="s">
        <v>446</v>
      </c>
      <c r="H4" s="26" t="s">
        <v>442</v>
      </c>
      <c r="I4" s="26" t="s">
        <v>443</v>
      </c>
      <c r="J4" s="27" t="s">
        <v>437</v>
      </c>
      <c r="K4" s="27" t="s">
        <v>444</v>
      </c>
    </row>
    <row r="5" spans="1:11" x14ac:dyDescent="0.3">
      <c r="A5" s="6" t="s">
        <v>55</v>
      </c>
      <c r="B5" s="14">
        <f>COUNTIFS('Master Data'!$C$2:$C$961,"Yes",'Master Data'!$AJ$2:$AJ$961,A5)</f>
        <v>140</v>
      </c>
      <c r="C5" s="9">
        <f>B5/COUNTIF('Master Data'!$C$2:$C$961,"Yes")</f>
        <v>0.14846235418875928</v>
      </c>
      <c r="D5" s="20">
        <f>COUNTIFS('Master Data'!$C$2:$C$961,"Yes",'Master Data'!$K$2:$K$961,0,'Master Data'!$AJ$2:$AJ$961,A5)</f>
        <v>88</v>
      </c>
      <c r="E5" s="21">
        <f>D5/COUNTIF('Master Data'!$C$2:$C$961,"Yes")</f>
        <v>9.3319194061505836E-2</v>
      </c>
      <c r="G5" s="8">
        <v>12308</v>
      </c>
      <c r="H5" s="14">
        <f>COUNTIFS('Master Data'!$C$2:$C$961,"Yes",'Master Data'!$H$2:$H$961,--G5)</f>
        <v>140</v>
      </c>
      <c r="I5" s="9">
        <f>H5/COUNTIF('Master Data'!$C$2:$C$961,"Yes")</f>
        <v>0.14846235418875928</v>
      </c>
      <c r="J5" s="22">
        <f>COUNTIFS('Master Data'!$C$2:$C$961,"Yes",'Master Data'!$K$2:$K$961,0,'Master Data'!$H$2:$H$961,--G5)</f>
        <v>88</v>
      </c>
      <c r="K5" s="21">
        <f>J5/COUNTIF('Master Data'!$C$2:$C$961,"Yes")</f>
        <v>9.3319194061505836E-2</v>
      </c>
    </row>
    <row r="6" spans="1:11" x14ac:dyDescent="0.3">
      <c r="A6" s="7" t="s">
        <v>48</v>
      </c>
      <c r="B6" s="15">
        <f>COUNTIFS('Master Data'!$C$2:$C$961,"Yes",'Master Data'!$AJ$2:$AJ$961,A6)</f>
        <v>138</v>
      </c>
      <c r="C6" s="11">
        <f>B6/COUNTIF('Master Data'!$C$2:$C$961,"Yes")</f>
        <v>0.14634146341463414</v>
      </c>
      <c r="D6" s="20">
        <f>COUNTIFS('Master Data'!$C$2:$C$961,"Yes",'Master Data'!$K$2:$K$961,0,'Master Data'!$AJ$2:$AJ$961,A6)</f>
        <v>96</v>
      </c>
      <c r="E6" s="21">
        <f>D6/COUNTIF('Master Data'!$C$2:$C$961,"Yes")</f>
        <v>0.10180275715800637</v>
      </c>
      <c r="G6" s="10">
        <v>12305</v>
      </c>
      <c r="H6" s="15">
        <f>COUNTIFS('Master Data'!$C$2:$C$961,"Yes",'Master Data'!$H$2:$H$961,--G6)</f>
        <v>133</v>
      </c>
      <c r="I6" s="11">
        <f>H6/COUNTIF('Master Data'!$C$2:$C$961,"Yes")</f>
        <v>0.14103923647932132</v>
      </c>
      <c r="J6" s="22">
        <f>COUNTIFS('Master Data'!$C$2:$C$961,"Yes",'Master Data'!$K$2:$K$961,0,'Master Data'!$H$2:$H$961,--G6)</f>
        <v>91</v>
      </c>
      <c r="K6" s="21">
        <f>J6/COUNTIF('Master Data'!$C$2:$C$961,"Yes")</f>
        <v>9.6500530222693531E-2</v>
      </c>
    </row>
    <row r="7" spans="1:11" x14ac:dyDescent="0.3">
      <c r="A7" s="6" t="s">
        <v>108</v>
      </c>
      <c r="B7" s="14">
        <f>COUNTIFS('Master Data'!$C$2:$C$961,"Yes",'Master Data'!$AJ$2:$AJ$961,A7)</f>
        <v>133</v>
      </c>
      <c r="C7" s="9">
        <f>B7/COUNTIF('Master Data'!$C$2:$C$961,"Yes")</f>
        <v>0.14103923647932132</v>
      </c>
      <c r="D7" s="20">
        <f>COUNTIFS('Master Data'!$C$2:$C$961,"Yes",'Master Data'!$K$2:$K$961,0,'Master Data'!$AJ$2:$AJ$961,A7)</f>
        <v>122</v>
      </c>
      <c r="E7" s="21">
        <f>D7/COUNTIF('Master Data'!$C$2:$C$961,"Yes")</f>
        <v>0.12937433722163308</v>
      </c>
      <c r="G7" s="8">
        <v>12307</v>
      </c>
      <c r="H7" s="14">
        <f>COUNTIFS('Master Data'!$C$2:$C$961,"Yes",'Master Data'!$H$2:$H$961,--G7)</f>
        <v>133</v>
      </c>
      <c r="I7" s="9">
        <f>H7/COUNTIF('Master Data'!$C$2:$C$961,"Yes")</f>
        <v>0.14103923647932132</v>
      </c>
      <c r="J7" s="22">
        <f>COUNTIFS('Master Data'!$C$2:$C$961,"Yes",'Master Data'!$K$2:$K$961,0,'Master Data'!$H$2:$H$961,--G7)</f>
        <v>122</v>
      </c>
      <c r="K7" s="21">
        <f>J7/COUNTIF('Master Data'!$C$2:$C$961,"Yes")</f>
        <v>0.12937433722163308</v>
      </c>
    </row>
    <row r="8" spans="1:11" x14ac:dyDescent="0.3">
      <c r="A8" s="7" t="s">
        <v>70</v>
      </c>
      <c r="B8" s="15">
        <f>COUNTIFS('Master Data'!$C$2:$C$961,"Yes",'Master Data'!$AJ$2:$AJ$961,A8)</f>
        <v>127</v>
      </c>
      <c r="C8" s="11">
        <f>B8/COUNTIF('Master Data'!$C$2:$C$961,"Yes")</f>
        <v>0.13467656415694593</v>
      </c>
      <c r="D8" s="20">
        <f>COUNTIFS('Master Data'!$C$2:$C$961,"Yes",'Master Data'!$K$2:$K$961,0,'Master Data'!$AJ$2:$AJ$961,A8)</f>
        <v>98</v>
      </c>
      <c r="E8" s="21">
        <f>D8/COUNTIF('Master Data'!$C$2:$C$961,"Yes")</f>
        <v>0.10392364793213149</v>
      </c>
      <c r="G8" s="10">
        <v>12303</v>
      </c>
      <c r="H8" s="15">
        <f>COUNTIFS('Master Data'!$C$2:$C$961,"Yes",'Master Data'!$H$2:$H$961,--G8)</f>
        <v>127</v>
      </c>
      <c r="I8" s="11">
        <f>H8/COUNTIF('Master Data'!$C$2:$C$961,"Yes")</f>
        <v>0.13467656415694593</v>
      </c>
      <c r="J8" s="22">
        <f>COUNTIFS('Master Data'!$C$2:$C$961,"Yes",'Master Data'!$K$2:$K$961,0,'Master Data'!$H$2:$H$961,--G8)</f>
        <v>98</v>
      </c>
      <c r="K8" s="21">
        <f>J8/COUNTIF('Master Data'!$C$2:$C$961,"Yes")</f>
        <v>0.10392364793213149</v>
      </c>
    </row>
    <row r="9" spans="1:11" x14ac:dyDescent="0.3">
      <c r="A9" s="6" t="s">
        <v>60</v>
      </c>
      <c r="B9" s="14">
        <f>COUNTIFS('Master Data'!$C$2:$C$961,"Yes",'Master Data'!$AJ$2:$AJ$961,A9)</f>
        <v>127</v>
      </c>
      <c r="C9" s="9">
        <f>B9/COUNTIF('Master Data'!$C$2:$C$961,"Yes")</f>
        <v>0.13467656415694593</v>
      </c>
      <c r="D9" s="20">
        <f>COUNTIFS('Master Data'!$C$2:$C$961,"Yes",'Master Data'!$K$2:$K$961,0,'Master Data'!$AJ$2:$AJ$961,A9)</f>
        <v>23</v>
      </c>
      <c r="E9" s="21">
        <f>D9/COUNTIF('Master Data'!$C$2:$C$961,"Yes")</f>
        <v>2.4390243902439025E-2</v>
      </c>
      <c r="G9" s="8">
        <v>12309</v>
      </c>
      <c r="H9" s="14">
        <f>COUNTIFS('Master Data'!$C$2:$C$961,"Yes",'Master Data'!$H$2:$H$961,--G9)</f>
        <v>126</v>
      </c>
      <c r="I9" s="9">
        <f>H9/COUNTIF('Master Data'!$C$2:$C$961,"Yes")</f>
        <v>0.13361611876988336</v>
      </c>
      <c r="J9" s="22">
        <f>COUNTIFS('Master Data'!$C$2:$C$961,"Yes",'Master Data'!$K$2:$K$961,0,'Master Data'!$H$2:$H$961,--G9)</f>
        <v>22</v>
      </c>
      <c r="K9" s="21">
        <f>J9/COUNTIF('Master Data'!$C$2:$C$961,"Yes")</f>
        <v>2.3329798515376459E-2</v>
      </c>
    </row>
    <row r="10" spans="1:11" x14ac:dyDescent="0.3">
      <c r="A10" s="7" t="s">
        <v>76</v>
      </c>
      <c r="B10" s="15">
        <f>COUNTIFS('Master Data'!$C$2:$C$961,"Yes",'Master Data'!$AJ$2:$AJ$961,A10)</f>
        <v>96</v>
      </c>
      <c r="C10" s="11">
        <f>B10/COUNTIF('Master Data'!$C$2:$C$961,"Yes")</f>
        <v>0.10180275715800637</v>
      </c>
      <c r="D10" s="20">
        <f>COUNTIFS('Master Data'!$C$2:$C$961,"Yes",'Master Data'!$K$2:$K$961,0,'Master Data'!$AJ$2:$AJ$961,A10)</f>
        <v>64</v>
      </c>
      <c r="E10" s="21">
        <f>D10/COUNTIF('Master Data'!$C$2:$C$961,"Yes")</f>
        <v>6.7868504772004248E-2</v>
      </c>
      <c r="G10" s="10">
        <v>12304</v>
      </c>
      <c r="H10" s="15">
        <f>COUNTIFS('Master Data'!$C$2:$C$961,"Yes",'Master Data'!$H$2:$H$961,--G10)</f>
        <v>96</v>
      </c>
      <c r="I10" s="11">
        <f>H10/COUNTIF('Master Data'!$C$2:$C$961,"Yes")</f>
        <v>0.10180275715800637</v>
      </c>
      <c r="J10" s="22">
        <f>COUNTIFS('Master Data'!$C$2:$C$961,"Yes",'Master Data'!$K$2:$K$961,0,'Master Data'!$H$2:$H$961,--G10)</f>
        <v>64</v>
      </c>
      <c r="K10" s="21">
        <f>J10/COUNTIF('Master Data'!$C$2:$C$961,"Yes")</f>
        <v>6.7868504772004248E-2</v>
      </c>
    </row>
    <row r="11" spans="1:11" x14ac:dyDescent="0.3">
      <c r="A11" s="6" t="s">
        <v>63</v>
      </c>
      <c r="B11" s="14">
        <f>COUNTIFS('Master Data'!$C$2:$C$961,"Yes",'Master Data'!$AJ$2:$AJ$961,A11)</f>
        <v>86</v>
      </c>
      <c r="C11" s="9">
        <f>B11/COUNTIF('Master Data'!$C$2:$C$961,"Yes")</f>
        <v>9.1198303287380697E-2</v>
      </c>
      <c r="D11" s="20">
        <f>COUNTIFS('Master Data'!$C$2:$C$961,"Yes",'Master Data'!$K$2:$K$961,0,'Master Data'!$AJ$2:$AJ$961,A11)</f>
        <v>51</v>
      </c>
      <c r="E11" s="21">
        <f>D11/COUNTIF('Master Data'!$C$2:$C$961,"Yes")</f>
        <v>5.4082714740190878E-2</v>
      </c>
      <c r="G11" s="8">
        <v>12302</v>
      </c>
      <c r="H11" s="14">
        <f>COUNTIFS('Master Data'!$C$2:$C$961,"Yes",'Master Data'!$H$2:$H$961,--G11)</f>
        <v>80</v>
      </c>
      <c r="I11" s="9">
        <f>H11/COUNTIF('Master Data'!$C$2:$C$961,"Yes")</f>
        <v>8.4835630965005307E-2</v>
      </c>
      <c r="J11" s="22">
        <f>COUNTIFS('Master Data'!$C$2:$C$961,"Yes",'Master Data'!$K$2:$K$961,0,'Master Data'!$H$2:$H$961,--G11)</f>
        <v>50</v>
      </c>
      <c r="K11" s="21">
        <f>J11/COUNTIF('Master Data'!$C$2:$C$961,"Yes")</f>
        <v>5.3022269353128315E-2</v>
      </c>
    </row>
    <row r="12" spans="1:11" x14ac:dyDescent="0.3">
      <c r="A12" s="7" t="s">
        <v>82</v>
      </c>
      <c r="B12" s="15">
        <f>COUNTIFS('Master Data'!$C$2:$C$961,"Yes",'Master Data'!$AJ$2:$AJ$961,A12)</f>
        <v>78</v>
      </c>
      <c r="C12" s="11">
        <f>B12/COUNTIF('Master Data'!$C$2:$C$961,"Yes")</f>
        <v>8.2714740190880168E-2</v>
      </c>
      <c r="D12" s="20">
        <f>COUNTIFS('Master Data'!$C$2:$C$961,"Yes",'Master Data'!$K$2:$K$961,0,'Master Data'!$AJ$2:$AJ$961,A12)</f>
        <v>40</v>
      </c>
      <c r="E12" s="21">
        <f>D12/COUNTIF('Master Data'!$C$2:$C$961,"Yes")</f>
        <v>4.2417815482502653E-2</v>
      </c>
      <c r="G12" s="10">
        <v>12306</v>
      </c>
      <c r="H12" s="15">
        <f>COUNTIFS('Master Data'!$C$2:$C$961,"Yes",'Master Data'!$H$2:$H$961,--G12)</f>
        <v>78</v>
      </c>
      <c r="I12" s="11">
        <f>H12/COUNTIF('Master Data'!$C$2:$C$961,"Yes")</f>
        <v>8.2714740190880168E-2</v>
      </c>
      <c r="J12" s="22">
        <f>COUNTIFS('Master Data'!$C$2:$C$961,"Yes",'Master Data'!$K$2:$K$961,0,'Master Data'!$H$2:$H$961,--G12)</f>
        <v>40</v>
      </c>
      <c r="K12" s="21">
        <f>J12/COUNTIF('Master Data'!$C$2:$C$961,"Yes")</f>
        <v>4.2417815482502653E-2</v>
      </c>
    </row>
    <row r="13" spans="1:11" x14ac:dyDescent="0.3">
      <c r="A13" s="6" t="s">
        <v>124</v>
      </c>
      <c r="B13" s="14">
        <f>COUNTIFS('Master Data'!$C$2:$C$961,"Yes",'Master Data'!$AJ$2:$AJ$961,A13)</f>
        <v>7</v>
      </c>
      <c r="C13" s="9">
        <f>B13/COUNTIF('Master Data'!$C$2:$C$961,"Yes")</f>
        <v>7.423117709437964E-3</v>
      </c>
      <c r="D13" s="20">
        <f>COUNTIFS('Master Data'!$C$2:$C$961,"Yes",'Master Data'!$K$2:$K$961,0,'Master Data'!$AJ$2:$AJ$961,A13)</f>
        <v>2</v>
      </c>
      <c r="E13" s="21">
        <f>D13/COUNTIF('Master Data'!$C$2:$C$961,"Yes")</f>
        <v>2.1208907741251328E-3</v>
      </c>
      <c r="G13" s="8">
        <v>12053</v>
      </c>
      <c r="H13" s="14">
        <f>COUNTIFS('Master Data'!$C$2:$C$961,"Yes",'Master Data'!$H$2:$H$961,--G13)</f>
        <v>6</v>
      </c>
      <c r="I13" s="9">
        <f>H13/COUNTIF('Master Data'!$C$2:$C$961,"Yes")</f>
        <v>6.3626723223753979E-3</v>
      </c>
      <c r="J13" s="22">
        <f>COUNTIFS('Master Data'!$C$2:$C$961,"Yes",'Master Data'!$K$2:$K$961,0,'Master Data'!$H$2:$H$961,--G13)</f>
        <v>1</v>
      </c>
      <c r="K13" s="21">
        <f>J13/COUNTIF('Master Data'!$C$2:$C$961,"Yes")</f>
        <v>1.0604453870625664E-3</v>
      </c>
    </row>
    <row r="14" spans="1:11" x14ac:dyDescent="0.3">
      <c r="A14" s="7" t="s">
        <v>102</v>
      </c>
      <c r="B14" s="15">
        <f>COUNTIFS('Master Data'!$C$2:$C$961,"Yes",'Master Data'!$AJ$2:$AJ$961,A14)</f>
        <v>6</v>
      </c>
      <c r="C14" s="11">
        <f>B14/COUNTIF('Master Data'!$C$2:$C$961,"Yes")</f>
        <v>6.3626723223753979E-3</v>
      </c>
      <c r="D14" s="20">
        <f>COUNTIFS('Master Data'!$C$2:$C$961,"Yes",'Master Data'!$K$2:$K$961,0,'Master Data'!$AJ$2:$AJ$961,A14)</f>
        <v>5</v>
      </c>
      <c r="E14" s="21">
        <f>D14/COUNTIF('Master Data'!$C$2:$C$961,"Yes")</f>
        <v>5.3022269353128317E-3</v>
      </c>
      <c r="G14" s="10">
        <v>12027</v>
      </c>
      <c r="H14" s="15">
        <f>COUNTIFS('Master Data'!$C$2:$C$961,"Yes",'Master Data'!$H$2:$H$961,--G14)</f>
        <v>4</v>
      </c>
      <c r="I14" s="11">
        <f>H14/COUNTIF('Master Data'!$C$2:$C$961,"Yes")</f>
        <v>4.2417815482502655E-3</v>
      </c>
      <c r="J14" s="22">
        <f>COUNTIFS('Master Data'!$C$2:$C$961,"Yes",'Master Data'!$K$2:$K$961,0,'Master Data'!$H$2:$H$961,--G14)</f>
        <v>0</v>
      </c>
      <c r="K14" s="21">
        <f>J14/COUNTIF('Master Data'!$C$2:$C$961,"Yes")</f>
        <v>0</v>
      </c>
    </row>
    <row r="15" spans="1:11" x14ac:dyDescent="0.3">
      <c r="A15" s="6" t="s">
        <v>199</v>
      </c>
      <c r="B15" s="14">
        <f>COUNTIFS('Master Data'!$C$2:$C$961,"Yes",'Master Data'!$AJ$2:$AJ$961,A15)</f>
        <v>2</v>
      </c>
      <c r="C15" s="9">
        <f>B15/COUNTIF('Master Data'!$C$2:$C$961,"Yes")</f>
        <v>2.1208907741251328E-3</v>
      </c>
      <c r="D15" s="20">
        <f>COUNTIFS('Master Data'!$C$2:$C$961,"Yes",'Master Data'!$K$2:$K$961,0,'Master Data'!$AJ$2:$AJ$961,A15)</f>
        <v>2</v>
      </c>
      <c r="E15" s="21">
        <f>D15/COUNTIF('Master Data'!$C$2:$C$961,"Yes")</f>
        <v>2.1208907741251328E-3</v>
      </c>
      <c r="G15" s="8">
        <v>12056</v>
      </c>
      <c r="H15" s="14">
        <f>COUNTIFS('Master Data'!$C$2:$C$961,"Yes",'Master Data'!$H$2:$H$961,--G15)</f>
        <v>4</v>
      </c>
      <c r="I15" s="9">
        <f>H15/COUNTIF('Master Data'!$C$2:$C$961,"Yes")</f>
        <v>4.2417815482502655E-3</v>
      </c>
      <c r="J15" s="22">
        <f>COUNTIFS('Master Data'!$C$2:$C$961,"Yes",'Master Data'!$K$2:$K$961,0,'Master Data'!$H$2:$H$961,--G15)</f>
        <v>3</v>
      </c>
      <c r="K15" s="21">
        <f>J15/COUNTIF('Master Data'!$C$2:$C$961,"Yes")</f>
        <v>3.1813361611876989E-3</v>
      </c>
    </row>
    <row r="16" spans="1:11" x14ac:dyDescent="0.3">
      <c r="A16" s="7" t="s">
        <v>386</v>
      </c>
      <c r="B16" s="15">
        <f>COUNTIFS('Master Data'!$C$2:$C$961,"Yes",'Master Data'!$AJ$2:$AJ$961,"")</f>
        <v>3</v>
      </c>
      <c r="C16" s="11">
        <f>B16/COUNTIF('Master Data'!$C$2:$C$961,"Yes")</f>
        <v>3.1813361611876989E-3</v>
      </c>
      <c r="D16" s="20">
        <f>COUNTIFS('Master Data'!$C$2:$C$961,"Yes",'Master Data'!$K$2:$K$961,0,'Master Data'!$AJ$2:$AJ$961,"")</f>
        <v>1</v>
      </c>
      <c r="E16" s="21">
        <f>D16/COUNTIF('Master Data'!$C$2:$C$961,"Yes")</f>
        <v>1.0604453870625664E-3</v>
      </c>
      <c r="G16" s="10">
        <v>12008</v>
      </c>
      <c r="H16" s="15">
        <f>COUNTIFS('Master Data'!$C$2:$C$961,"Yes",'Master Data'!$H$2:$H$961,--G16)</f>
        <v>2</v>
      </c>
      <c r="I16" s="11">
        <f>H16/COUNTIF('Master Data'!$C$2:$C$961,"Yes")</f>
        <v>2.1208907741251328E-3</v>
      </c>
      <c r="J16" s="22">
        <f>COUNTIFS('Master Data'!$C$2:$C$961,"Yes",'Master Data'!$K$2:$K$961,0,'Master Data'!$H$2:$H$961,--G16)</f>
        <v>1</v>
      </c>
      <c r="K16" s="21">
        <f>J16/COUNTIF('Master Data'!$C$2:$C$961,"Yes")</f>
        <v>1.0604453870625664E-3</v>
      </c>
    </row>
    <row r="17" spans="1:11" x14ac:dyDescent="0.3">
      <c r="A17" s="3"/>
      <c r="B17" s="3"/>
      <c r="C17" s="3"/>
      <c r="D17" s="3"/>
      <c r="G17" s="8">
        <v>12019</v>
      </c>
      <c r="H17" s="14">
        <f>COUNTIFS('Master Data'!$C$2:$C$961,"Yes",'Master Data'!$H$2:$H$961,--G17)</f>
        <v>2</v>
      </c>
      <c r="I17" s="9">
        <f>H17/COUNTIF('Master Data'!$C$2:$C$961,"Yes")</f>
        <v>2.1208907741251328E-3</v>
      </c>
      <c r="J17" s="22">
        <f>COUNTIFS('Master Data'!$C$2:$C$961,"Yes",'Master Data'!$K$2:$K$961,0,'Master Data'!$H$2:$H$961,--G17)</f>
        <v>1</v>
      </c>
      <c r="K17" s="21">
        <f>J17/COUNTIF('Master Data'!$C$2:$C$961,"Yes")</f>
        <v>1.0604453870625664E-3</v>
      </c>
    </row>
    <row r="18" spans="1:11" x14ac:dyDescent="0.3">
      <c r="A18" s="3"/>
      <c r="B18" s="3"/>
      <c r="C18" s="3"/>
      <c r="D18" s="3"/>
      <c r="G18" s="10">
        <v>12066</v>
      </c>
      <c r="H18" s="15">
        <f>COUNTIFS('Master Data'!$C$2:$C$961,"Yes",'Master Data'!$H$2:$H$961,--G18)</f>
        <v>2</v>
      </c>
      <c r="I18" s="11">
        <f>H18/COUNTIF('Master Data'!$C$2:$C$961,"Yes")</f>
        <v>2.1208907741251328E-3</v>
      </c>
      <c r="J18" s="22">
        <f>COUNTIFS('Master Data'!$C$2:$C$961,"Yes",'Master Data'!$K$2:$K$961,0,'Master Data'!$H$2:$H$961,--G18)</f>
        <v>2</v>
      </c>
      <c r="K18" s="21">
        <f>J18/COUNTIF('Master Data'!$C$2:$C$961,"Yes")</f>
        <v>2.1208907741251328E-3</v>
      </c>
    </row>
    <row r="19" spans="1:11" x14ac:dyDescent="0.3">
      <c r="A19" s="3"/>
      <c r="B19" s="3"/>
      <c r="C19" s="3"/>
      <c r="D19" s="3"/>
      <c r="G19" s="8">
        <v>12137</v>
      </c>
      <c r="H19" s="14">
        <f>COUNTIFS('Master Data'!$C$2:$C$961,"Yes",'Master Data'!$H$2:$H$961,--G19)</f>
        <v>2</v>
      </c>
      <c r="I19" s="9">
        <f>H19/COUNTIF('Master Data'!$C$2:$C$961,"Yes")</f>
        <v>2.1208907741251328E-3</v>
      </c>
      <c r="J19" s="22">
        <f>COUNTIFS('Master Data'!$C$2:$C$961,"Yes",'Master Data'!$K$2:$K$961,0,'Master Data'!$H$2:$H$961,--G19)</f>
        <v>2</v>
      </c>
      <c r="K19" s="21">
        <f>J19/COUNTIF('Master Data'!$C$2:$C$961,"Yes")</f>
        <v>2.1208907741251328E-3</v>
      </c>
    </row>
    <row r="20" spans="1:11" x14ac:dyDescent="0.3">
      <c r="A20" s="3"/>
      <c r="B20" s="3"/>
      <c r="C20" s="3"/>
      <c r="D20" s="3"/>
      <c r="G20" s="10">
        <v>12141</v>
      </c>
      <c r="H20" s="15">
        <f>COUNTIFS('Master Data'!$C$2:$C$961,"Yes",'Master Data'!$H$2:$H$961,--G20)</f>
        <v>2</v>
      </c>
      <c r="I20" s="11">
        <f>H20/COUNTIF('Master Data'!$C$2:$C$961,"Yes")</f>
        <v>2.1208907741251328E-3</v>
      </c>
      <c r="J20" s="22">
        <f>COUNTIFS('Master Data'!$C$2:$C$961,"Yes",'Master Data'!$K$2:$K$961,0,'Master Data'!$H$2:$H$961,--G20)</f>
        <v>1</v>
      </c>
      <c r="K20" s="21">
        <f>J20/COUNTIF('Master Data'!$C$2:$C$961,"Yes")</f>
        <v>1.0604453870625664E-3</v>
      </c>
    </row>
    <row r="21" spans="1:11" x14ac:dyDescent="0.3">
      <c r="A21" s="3"/>
      <c r="B21" s="3"/>
      <c r="C21" s="3"/>
      <c r="D21" s="3"/>
      <c r="G21" s="8">
        <v>12301</v>
      </c>
      <c r="H21" s="14">
        <f>COUNTIFS('Master Data'!$C$2:$C$961,"Yes",'Master Data'!$H$2:$H$961,--G21)</f>
        <v>2</v>
      </c>
      <c r="I21" s="9">
        <f>H21/COUNTIF('Master Data'!$C$2:$C$961,"Yes")</f>
        <v>2.1208907741251328E-3</v>
      </c>
      <c r="J21" s="22">
        <f>COUNTIFS('Master Data'!$C$2:$C$961,"Yes",'Master Data'!$K$2:$K$961,0,'Master Data'!$H$2:$H$961,--G21)</f>
        <v>2</v>
      </c>
      <c r="K21" s="21">
        <f>J21/COUNTIF('Master Data'!$C$2:$C$961,"Yes")</f>
        <v>2.1208907741251328E-3</v>
      </c>
    </row>
    <row r="22" spans="1:11" x14ac:dyDescent="0.3">
      <c r="A22" s="3"/>
      <c r="B22" s="3"/>
      <c r="C22" s="3"/>
      <c r="D22" s="3"/>
      <c r="G22" s="10">
        <v>12345</v>
      </c>
      <c r="H22" s="15">
        <f>COUNTIFS('Master Data'!$C$2:$C$961,"Yes",'Master Data'!$H$2:$H$961,--G22)</f>
        <v>2</v>
      </c>
      <c r="I22" s="11">
        <f>H22/COUNTIF('Master Data'!$C$2:$C$961,"Yes")</f>
        <v>2.1208907741251328E-3</v>
      </c>
      <c r="J22" s="22">
        <f>COUNTIFS('Master Data'!$C$2:$C$961,"Yes",'Master Data'!$K$2:$K$961,0,'Master Data'!$H$2:$H$961,--G22)</f>
        <v>2</v>
      </c>
      <c r="K22" s="21">
        <f>J22/COUNTIF('Master Data'!$C$2:$C$961,"Yes")</f>
        <v>2.1208907741251328E-3</v>
      </c>
    </row>
    <row r="23" spans="1:11" x14ac:dyDescent="0.3">
      <c r="A23" s="3"/>
      <c r="B23" s="3"/>
      <c r="C23" s="3"/>
      <c r="D23" s="3"/>
      <c r="G23" s="8">
        <v>12148</v>
      </c>
      <c r="H23" s="14">
        <f>COUNTIFS('Master Data'!$C$2:$C$961,"Yes",'Master Data'!$H$2:$H$961,--G23)</f>
        <v>1</v>
      </c>
      <c r="I23" s="9">
        <f>H23/COUNTIF('Master Data'!$C$2:$C$961,"Yes")</f>
        <v>1.0604453870625664E-3</v>
      </c>
      <c r="J23" s="22">
        <f>COUNTIFS('Master Data'!$C$2:$C$961,"Yes",'Master Data'!$K$2:$K$961,0,'Master Data'!$H$2:$H$961,--G23)</f>
        <v>1</v>
      </c>
      <c r="K23" s="21">
        <f>J23/COUNTIF('Master Data'!$C$2:$C$961,"Yes")</f>
        <v>1.0604453870625664E-3</v>
      </c>
    </row>
    <row r="24" spans="1:11" x14ac:dyDescent="0.3">
      <c r="A24" s="3"/>
      <c r="B24" s="3"/>
      <c r="C24" s="3"/>
      <c r="D24" s="3"/>
      <c r="G24" s="10" t="s">
        <v>386</v>
      </c>
      <c r="H24" s="15">
        <f>COUNTIFS('Master Data'!$C$2:$C$961,"Yes",'Master Data'!$H$2:$H$961,"")</f>
        <v>1</v>
      </c>
      <c r="I24" s="11">
        <f>H24/COUNTIF('Master Data'!$C$2:$C$961,"Yes")</f>
        <v>1.0604453870625664E-3</v>
      </c>
      <c r="J24" s="22">
        <f>COUNTIFS('Master Data'!$C$2:$C$961,"Yes",'Master Data'!$K$2:$K$961,0,'Master Data'!$H$2:$H$961,"")</f>
        <v>1</v>
      </c>
      <c r="K24" s="21">
        <f>J24/COUNTIF('Master Data'!$C$2:$C$961,"Yes")</f>
        <v>1.0604453870625664E-3</v>
      </c>
    </row>
  </sheetData>
  <mergeCells count="2">
    <mergeCell ref="A1:K1"/>
    <mergeCell ref="A2:K2"/>
  </mergeCells>
  <printOptions horizontalCentered="1"/>
  <pageMargins left="0.33333333333333331" right="0.33333333333333331" top="0.5" bottom="0.5" header="0.25" footer="0.25"/>
  <pageSetup scale="77" fitToHeight="0" orientation="landscape" verticalDpi="0" copies="16" r:id="rId1"/>
  <headerFooter>
    <oddHeader>&amp;C&amp;F</oddHeader>
    <oddFooter>&amp;L&amp;A&amp;RPage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EA07-0221-4C10-95DE-9F66FE6FF86D}">
  <sheetPr>
    <pageSetUpPr fitToPage="1"/>
  </sheetPr>
  <dimension ref="A1:P13"/>
  <sheetViews>
    <sheetView workbookViewId="0">
      <selection sqref="A1:P1"/>
    </sheetView>
  </sheetViews>
  <sheetFormatPr defaultRowHeight="14.4" x14ac:dyDescent="0.3"/>
  <cols>
    <col min="1" max="1" width="18.6640625" customWidth="1"/>
    <col min="2" max="8" width="13.33203125" customWidth="1"/>
    <col min="9" max="16" width="18.77734375" customWidth="1"/>
  </cols>
  <sheetData>
    <row r="1" spans="1:16" ht="23.4" x14ac:dyDescent="0.45">
      <c r="A1" s="1" t="s">
        <v>607</v>
      </c>
      <c r="B1" s="1"/>
      <c r="C1" s="1"/>
      <c r="D1" s="1"/>
      <c r="E1" s="1"/>
      <c r="F1" s="1"/>
      <c r="G1" s="1"/>
      <c r="H1" s="1"/>
      <c r="I1" s="1"/>
      <c r="J1" s="1"/>
      <c r="K1" s="1"/>
      <c r="L1" s="1"/>
      <c r="M1" s="1"/>
      <c r="N1" s="1"/>
      <c r="O1" s="1"/>
      <c r="P1" s="1"/>
    </row>
    <row r="2" spans="1:16" x14ac:dyDescent="0.3">
      <c r="A2" s="2" t="s">
        <v>387</v>
      </c>
      <c r="B2" s="2"/>
      <c r="C2" s="2"/>
      <c r="D2" s="2"/>
      <c r="E2" s="2"/>
      <c r="F2" s="2"/>
      <c r="G2" s="2"/>
      <c r="H2" s="2"/>
      <c r="I2" s="2"/>
      <c r="J2" s="2"/>
      <c r="K2" s="2"/>
      <c r="L2" s="2"/>
      <c r="M2" s="2"/>
      <c r="N2" s="2"/>
      <c r="O2" s="2"/>
      <c r="P2" s="2"/>
    </row>
    <row r="3" spans="1:16" x14ac:dyDescent="0.3">
      <c r="A3" s="3"/>
      <c r="B3" s="3"/>
      <c r="C3" s="3"/>
      <c r="D3" s="3"/>
      <c r="E3" s="3"/>
      <c r="F3" s="3"/>
      <c r="G3" s="3"/>
      <c r="H3" s="3"/>
    </row>
    <row r="4" spans="1:16" ht="60" customHeight="1" x14ac:dyDescent="0.3">
      <c r="A4" s="26" t="s">
        <v>388</v>
      </c>
      <c r="B4" s="26" t="s">
        <v>447</v>
      </c>
      <c r="C4" s="26" t="s">
        <v>448</v>
      </c>
      <c r="D4" s="26" t="s">
        <v>449</v>
      </c>
      <c r="E4" s="26" t="s">
        <v>450</v>
      </c>
      <c r="F4" s="26" t="s">
        <v>451</v>
      </c>
      <c r="G4" s="26" t="s">
        <v>452</v>
      </c>
      <c r="H4" s="26" t="s">
        <v>453</v>
      </c>
      <c r="I4" s="27" t="s">
        <v>454</v>
      </c>
      <c r="J4" s="27" t="s">
        <v>455</v>
      </c>
      <c r="K4" s="27" t="s">
        <v>456</v>
      </c>
      <c r="L4" s="27" t="s">
        <v>457</v>
      </c>
      <c r="M4" s="27" t="s">
        <v>458</v>
      </c>
      <c r="N4" s="27" t="s">
        <v>459</v>
      </c>
      <c r="O4" s="27" t="s">
        <v>460</v>
      </c>
      <c r="P4" s="27" t="s">
        <v>461</v>
      </c>
    </row>
    <row r="5" spans="1:16" x14ac:dyDescent="0.3">
      <c r="A5" s="6" t="s">
        <v>11</v>
      </c>
      <c r="B5" s="14">
        <f>COUNTIFS('Master Data'!$C$2:$C$961,"Yes",'Master Data'!$L$2:$L$961,"Often")</f>
        <v>602</v>
      </c>
      <c r="C5" s="14">
        <f>COUNTIFS('Master Data'!$C$2:$C$961,"Yes",'Master Data'!$L$2:$L$961,"Sometimes")</f>
        <v>305</v>
      </c>
      <c r="D5" s="14">
        <f>COUNTIFS('Master Data'!$C$2:$C$961,"Yes",'Master Data'!$L$2:$L$961,"Never")</f>
        <v>36</v>
      </c>
      <c r="E5" s="9">
        <f>B5/COUNTIF('Master Data'!$C$2:$C$961,"Yes")</f>
        <v>0.63838812301166492</v>
      </c>
      <c r="F5" s="9">
        <f>C5/COUNTIF('Master Data'!$C$2:$C$961,"Yes")</f>
        <v>0.32343584305408274</v>
      </c>
      <c r="G5" s="9">
        <f>D5/COUNTIF('Master Data'!$C$2:$C$961,"Yes")</f>
        <v>3.8176033934252389E-2</v>
      </c>
      <c r="H5" s="9">
        <f>(B5+C5)/COUNTIF('Master Data'!$C$2:$C$961,"Yes")</f>
        <v>0.9618239660657476</v>
      </c>
      <c r="I5" s="22">
        <f>COUNTIFS('Master Data'!$C$2:$C$961,"Yes",'Master Data'!$K$2:$K$961,0,'Master Data'!$L$2:$L$961,"Often")</f>
        <v>331</v>
      </c>
      <c r="J5" s="21">
        <f>I5/COUNTIF('Master Data'!$C$2:$C$961,"Yes")</f>
        <v>0.35100742311770944</v>
      </c>
      <c r="K5" s="22">
        <f>COUNTIFS('Master Data'!$C$2:$C$961,"Yes",'Master Data'!$K$2:$K$961,0,'Master Data'!$L$2:$L$961,"Sometimes")</f>
        <v>234</v>
      </c>
      <c r="L5" s="21">
        <f>K5/COUNTIF('Master Data'!$C$2:$C$961,"Yes")</f>
        <v>0.24814422057264052</v>
      </c>
      <c r="M5" s="22">
        <f>COUNTIFS('Master Data'!$C$2:$C$961,"Yes",'Master Data'!$K$2:$K$961,0,'Master Data'!$L$2:$L$961,"Never")</f>
        <v>27</v>
      </c>
      <c r="N5" s="21">
        <f>M5/COUNTIF('Master Data'!$C$2:$C$961,"Yes")</f>
        <v>2.863202545068929E-2</v>
      </c>
      <c r="O5" s="22">
        <f>I5+K5</f>
        <v>565</v>
      </c>
      <c r="P5" s="21">
        <f>O5/COUNTIF('Master Data'!$C$2:$C$961,"Yes")</f>
        <v>0.5991516436903499</v>
      </c>
    </row>
    <row r="6" spans="1:16" x14ac:dyDescent="0.3">
      <c r="A6" s="7" t="s">
        <v>389</v>
      </c>
      <c r="B6" s="15">
        <f>COUNTIFS('Master Data'!$C$2:$C$961,"Yes",'Master Data'!$M$2:$M$961,"Often")</f>
        <v>360</v>
      </c>
      <c r="C6" s="15">
        <f>COUNTIFS('Master Data'!$C$2:$C$961,"Yes",'Master Data'!$M$2:$M$961,"Sometimes")</f>
        <v>438</v>
      </c>
      <c r="D6" s="15">
        <f>COUNTIFS('Master Data'!$C$2:$C$961,"Yes",'Master Data'!$M$2:$M$961,"Never")</f>
        <v>145</v>
      </c>
      <c r="E6" s="11">
        <f>B6/COUNTIF('Master Data'!$C$2:$C$961,"Yes")</f>
        <v>0.38176033934252385</v>
      </c>
      <c r="F6" s="11">
        <f>C6/COUNTIF('Master Data'!$C$2:$C$961,"Yes")</f>
        <v>0.46447507953340406</v>
      </c>
      <c r="G6" s="11">
        <f>D6/COUNTIF('Master Data'!$C$2:$C$961,"Yes")</f>
        <v>0.1537645811240721</v>
      </c>
      <c r="H6" s="11">
        <f>(B6+C6)/COUNTIF('Master Data'!$C$2:$C$961,"Yes")</f>
        <v>0.8462354188759279</v>
      </c>
      <c r="I6" s="22">
        <f>COUNTIFS('Master Data'!$C$2:$C$961,"Yes",'Master Data'!$K$2:$K$961,0,'Master Data'!$M$2:$M$961,"Often")</f>
        <v>244</v>
      </c>
      <c r="J6" s="21">
        <f>I6/COUNTIF('Master Data'!$C$2:$C$961,"Yes")</f>
        <v>0.25874867444326616</v>
      </c>
      <c r="K6" s="22">
        <f>COUNTIFS('Master Data'!$C$2:$C$961,"Yes",'Master Data'!$K$2:$K$961,0,'Master Data'!$M$2:$M$961,"Sometimes")</f>
        <v>263</v>
      </c>
      <c r="L6" s="21">
        <f>K6/COUNTIF('Master Data'!$C$2:$C$961,"Yes")</f>
        <v>0.27889713679745493</v>
      </c>
      <c r="M6" s="22">
        <f>COUNTIFS('Master Data'!$C$2:$C$961,"Yes",'Master Data'!$K$2:$K$961,0,'Master Data'!$M$2:$M$961,"Never")</f>
        <v>85</v>
      </c>
      <c r="N6" s="21">
        <f>M6/COUNTIF('Master Data'!$C$2:$C$961,"Yes")</f>
        <v>9.0137857900318127E-2</v>
      </c>
      <c r="O6" s="22">
        <f>I6+K6</f>
        <v>507</v>
      </c>
      <c r="P6" s="21">
        <f>O6/COUNTIF('Master Data'!$C$2:$C$961,"Yes")</f>
        <v>0.53764581124072108</v>
      </c>
    </row>
    <row r="7" spans="1:16" x14ac:dyDescent="0.3">
      <c r="A7" s="6" t="s">
        <v>390</v>
      </c>
      <c r="B7" s="14">
        <f>COUNTIFS('Master Data'!$C$2:$C$961,"Yes",'Master Data'!$N$2:$N$961,"Often")</f>
        <v>99</v>
      </c>
      <c r="C7" s="14">
        <f>COUNTIFS('Master Data'!$C$2:$C$961,"Yes",'Master Data'!$N$2:$N$961,"Sometimes")</f>
        <v>289</v>
      </c>
      <c r="D7" s="14">
        <f>COUNTIFS('Master Data'!$C$2:$C$961,"Yes",'Master Data'!$N$2:$N$961,"Never")</f>
        <v>555</v>
      </c>
      <c r="E7" s="9">
        <f>B7/COUNTIF('Master Data'!$C$2:$C$961,"Yes")</f>
        <v>0.10498409331919406</v>
      </c>
      <c r="F7" s="9">
        <f>C7/COUNTIF('Master Data'!$C$2:$C$961,"Yes")</f>
        <v>0.30646871686108168</v>
      </c>
      <c r="G7" s="9">
        <f>D7/COUNTIF('Master Data'!$C$2:$C$961,"Yes")</f>
        <v>0.58854718981972431</v>
      </c>
      <c r="H7" s="9">
        <f>(B7+C7)/COUNTIF('Master Data'!$C$2:$C$961,"Yes")</f>
        <v>0.41145281018027574</v>
      </c>
      <c r="I7" s="22">
        <f>COUNTIFS('Master Data'!$C$2:$C$961,"Yes",'Master Data'!$K$2:$K$961,0,'Master Data'!$N$2:$N$961,"Often")</f>
        <v>58</v>
      </c>
      <c r="J7" s="21">
        <f>I7/COUNTIF('Master Data'!$C$2:$C$961,"Yes")</f>
        <v>6.1505832449628844E-2</v>
      </c>
      <c r="K7" s="22">
        <f>COUNTIFS('Master Data'!$C$2:$C$961,"Yes",'Master Data'!$K$2:$K$961,0,'Master Data'!$N$2:$N$961,"Sometimes")</f>
        <v>173</v>
      </c>
      <c r="L7" s="21">
        <f>K7/COUNTIF('Master Data'!$C$2:$C$961,"Yes")</f>
        <v>0.18345705196182396</v>
      </c>
      <c r="M7" s="22">
        <f>COUNTIFS('Master Data'!$C$2:$C$961,"Yes",'Master Data'!$K$2:$K$961,0,'Master Data'!$N$2:$N$961,"Never")</f>
        <v>361</v>
      </c>
      <c r="N7" s="21">
        <f>M7/COUNTIF('Master Data'!$C$2:$C$961,"Yes")</f>
        <v>0.38282078472958642</v>
      </c>
      <c r="O7" s="22">
        <f>I7+K7</f>
        <v>231</v>
      </c>
      <c r="P7" s="21">
        <f>O7/COUNTIF('Master Data'!$C$2:$C$961,"Yes")</f>
        <v>0.24496288441145281</v>
      </c>
    </row>
    <row r="8" spans="1:16" x14ac:dyDescent="0.3">
      <c r="A8" s="7" t="s">
        <v>391</v>
      </c>
      <c r="B8" s="15">
        <f>COUNTIFS('Master Data'!$C$2:$C$961,"Yes",'Master Data'!$O$2:$O$961,"Often")</f>
        <v>59</v>
      </c>
      <c r="C8" s="15">
        <f>COUNTIFS('Master Data'!$C$2:$C$961,"Yes",'Master Data'!$O$2:$O$961,"Sometimes")</f>
        <v>217</v>
      </c>
      <c r="D8" s="15">
        <f>COUNTIFS('Master Data'!$C$2:$C$961,"Yes",'Master Data'!$O$2:$O$961,"Never")</f>
        <v>667</v>
      </c>
      <c r="E8" s="11">
        <f>B8/COUNTIF('Master Data'!$C$2:$C$961,"Yes")</f>
        <v>6.2566277836691414E-2</v>
      </c>
      <c r="F8" s="11">
        <f>C8/COUNTIF('Master Data'!$C$2:$C$961,"Yes")</f>
        <v>0.23011664899257689</v>
      </c>
      <c r="G8" s="11">
        <f>D8/COUNTIF('Master Data'!$C$2:$C$961,"Yes")</f>
        <v>0.70731707317073167</v>
      </c>
      <c r="H8" s="11">
        <f>(B8+C8)/COUNTIF('Master Data'!$C$2:$C$961,"Yes")</f>
        <v>0.29268292682926828</v>
      </c>
      <c r="I8" s="22">
        <f>COUNTIFS('Master Data'!$C$2:$C$961,"Yes",'Master Data'!$K$2:$K$961,0,'Master Data'!$O$2:$O$961,"Often")</f>
        <v>22</v>
      </c>
      <c r="J8" s="21">
        <f>I8/COUNTIF('Master Data'!$C$2:$C$961,"Yes")</f>
        <v>2.3329798515376459E-2</v>
      </c>
      <c r="K8" s="22">
        <f>COUNTIFS('Master Data'!$C$2:$C$961,"Yes",'Master Data'!$K$2:$K$961,0,'Master Data'!$O$2:$O$961,"Sometimes")</f>
        <v>81</v>
      </c>
      <c r="L8" s="21">
        <f>K8/COUNTIF('Master Data'!$C$2:$C$961,"Yes")</f>
        <v>8.5896076352067863E-2</v>
      </c>
      <c r="M8" s="22">
        <f>COUNTIFS('Master Data'!$C$2:$C$961,"Yes",'Master Data'!$K$2:$K$961,0,'Master Data'!$O$2:$O$961,"Never")</f>
        <v>489</v>
      </c>
      <c r="N8" s="21">
        <f>M8/COUNTIF('Master Data'!$C$2:$C$961,"Yes")</f>
        <v>0.51855779427359494</v>
      </c>
      <c r="O8" s="22">
        <f>I8+K8</f>
        <v>103</v>
      </c>
      <c r="P8" s="21">
        <f>O8/COUNTIF('Master Data'!$C$2:$C$961,"Yes")</f>
        <v>0.10922587486744433</v>
      </c>
    </row>
    <row r="9" spans="1:16" x14ac:dyDescent="0.3">
      <c r="A9" s="6" t="s">
        <v>392</v>
      </c>
      <c r="B9" s="14">
        <f>COUNTIFS('Master Data'!$C$2:$C$961,"Yes",'Master Data'!$P$2:$P$961,"Often")</f>
        <v>112</v>
      </c>
      <c r="C9" s="14">
        <f>COUNTIFS('Master Data'!$C$2:$C$961,"Yes",'Master Data'!$P$2:$P$961,"Sometimes")</f>
        <v>465</v>
      </c>
      <c r="D9" s="14">
        <f>COUNTIFS('Master Data'!$C$2:$C$961,"Yes",'Master Data'!$P$2:$P$961,"Never")</f>
        <v>366</v>
      </c>
      <c r="E9" s="9">
        <f>B9/COUNTIF('Master Data'!$C$2:$C$961,"Yes")</f>
        <v>0.11876988335100742</v>
      </c>
      <c r="F9" s="9">
        <f>C9/COUNTIF('Master Data'!$C$2:$C$961,"Yes")</f>
        <v>0.49310710498409333</v>
      </c>
      <c r="G9" s="9">
        <f>D9/COUNTIF('Master Data'!$C$2:$C$961,"Yes")</f>
        <v>0.38812301166489926</v>
      </c>
      <c r="H9" s="9">
        <f>(B9+C9)/COUNTIF('Master Data'!$C$2:$C$961,"Yes")</f>
        <v>0.61187698833510074</v>
      </c>
      <c r="I9" s="22">
        <f>COUNTIFS('Master Data'!$C$2:$C$961,"Yes",'Master Data'!$K$2:$K$961,0,'Master Data'!$P$2:$P$961,"Often")</f>
        <v>55</v>
      </c>
      <c r="J9" s="21">
        <f>I9/COUNTIF('Master Data'!$C$2:$C$961,"Yes")</f>
        <v>5.8324496288441142E-2</v>
      </c>
      <c r="K9" s="22">
        <f>COUNTIFS('Master Data'!$C$2:$C$961,"Yes",'Master Data'!$K$2:$K$961,0,'Master Data'!$P$2:$P$961,"Sometimes")</f>
        <v>258</v>
      </c>
      <c r="L9" s="21">
        <f>K9/COUNTIF('Master Data'!$C$2:$C$961,"Yes")</f>
        <v>0.27359490986214208</v>
      </c>
      <c r="M9" s="22">
        <f>COUNTIFS('Master Data'!$C$2:$C$961,"Yes",'Master Data'!$K$2:$K$961,0,'Master Data'!$P$2:$P$961,"Never")</f>
        <v>279</v>
      </c>
      <c r="N9" s="21">
        <f>M9/COUNTIF('Master Data'!$C$2:$C$961,"Yes")</f>
        <v>0.29586426299045598</v>
      </c>
      <c r="O9" s="22">
        <f>I9+K9</f>
        <v>313</v>
      </c>
      <c r="P9" s="21">
        <f>O9/COUNTIF('Master Data'!$C$2:$C$961,"Yes")</f>
        <v>0.33191940615058324</v>
      </c>
    </row>
    <row r="10" spans="1:16" x14ac:dyDescent="0.3">
      <c r="A10" s="7" t="s">
        <v>393</v>
      </c>
      <c r="B10" s="15">
        <f>COUNTIFS('Master Data'!$C$2:$C$961,"Yes",'Master Data'!$Q$2:$Q$961,"Often")</f>
        <v>48</v>
      </c>
      <c r="C10" s="15">
        <f>COUNTIFS('Master Data'!$C$2:$C$961,"Yes",'Master Data'!$Q$2:$Q$961,"Sometimes")</f>
        <v>229</v>
      </c>
      <c r="D10" s="15">
        <f>COUNTIFS('Master Data'!$C$2:$C$961,"Yes",'Master Data'!$Q$2:$Q$961,"Never")</f>
        <v>666</v>
      </c>
      <c r="E10" s="11">
        <f>B10/COUNTIF('Master Data'!$C$2:$C$961,"Yes")</f>
        <v>5.0901378579003183E-2</v>
      </c>
      <c r="F10" s="11">
        <f>C10/COUNTIF('Master Data'!$C$2:$C$961,"Yes")</f>
        <v>0.24284199363732767</v>
      </c>
      <c r="G10" s="11">
        <f>D10/COUNTIF('Master Data'!$C$2:$C$961,"Yes")</f>
        <v>0.70625662778366916</v>
      </c>
      <c r="H10" s="11">
        <f>(B10+C10)/COUNTIF('Master Data'!$C$2:$C$961,"Yes")</f>
        <v>0.29374337221633084</v>
      </c>
      <c r="I10" s="22">
        <f>COUNTIFS('Master Data'!$C$2:$C$961,"Yes",'Master Data'!$K$2:$K$961,0,'Master Data'!$Q$2:$Q$961,"Often")</f>
        <v>24</v>
      </c>
      <c r="J10" s="21">
        <f>I10/COUNTIF('Master Data'!$C$2:$C$961,"Yes")</f>
        <v>2.5450689289501591E-2</v>
      </c>
      <c r="K10" s="22">
        <f>COUNTIFS('Master Data'!$C$2:$C$961,"Yes",'Master Data'!$K$2:$K$961,0,'Master Data'!$Q$2:$Q$961,"Sometimes")</f>
        <v>111</v>
      </c>
      <c r="L10" s="21">
        <f>K10/COUNTIF('Master Data'!$C$2:$C$961,"Yes")</f>
        <v>0.11770943796394485</v>
      </c>
      <c r="M10" s="22">
        <f>COUNTIFS('Master Data'!$C$2:$C$961,"Yes",'Master Data'!$K$2:$K$961,0,'Master Data'!$Q$2:$Q$961,"Never")</f>
        <v>457</v>
      </c>
      <c r="N10" s="21">
        <f>M10/COUNTIF('Master Data'!$C$2:$C$961,"Yes")</f>
        <v>0.48462354188759277</v>
      </c>
      <c r="O10" s="22">
        <f>I10+K10</f>
        <v>135</v>
      </c>
      <c r="P10" s="21">
        <f>O10/COUNTIF('Master Data'!$C$2:$C$961,"Yes")</f>
        <v>0.14316012725344646</v>
      </c>
    </row>
    <row r="11" spans="1:16" x14ac:dyDescent="0.3">
      <c r="A11" s="6" t="s">
        <v>394</v>
      </c>
      <c r="B11" s="14">
        <f>COUNTIFS('Master Data'!$C$2:$C$961,"Yes",'Master Data'!$R$2:$R$961,"Often")</f>
        <v>182</v>
      </c>
      <c r="C11" s="14">
        <f>COUNTIFS('Master Data'!$C$2:$C$961,"Yes",'Master Data'!$R$2:$R$961,"Sometimes")</f>
        <v>393</v>
      </c>
      <c r="D11" s="14">
        <f>COUNTIFS('Master Data'!$C$2:$C$961,"Yes",'Master Data'!$R$2:$R$961,"Never")</f>
        <v>368</v>
      </c>
      <c r="E11" s="9">
        <f>B11/COUNTIF('Master Data'!$C$2:$C$961,"Yes")</f>
        <v>0.19300106044538706</v>
      </c>
      <c r="F11" s="9">
        <f>C11/COUNTIF('Master Data'!$C$2:$C$961,"Yes")</f>
        <v>0.41675503711558853</v>
      </c>
      <c r="G11" s="9">
        <f>D11/COUNTIF('Master Data'!$C$2:$C$961,"Yes")</f>
        <v>0.3902439024390244</v>
      </c>
      <c r="H11" s="9">
        <f>(B11+C11)/COUNTIF('Master Data'!$C$2:$C$961,"Yes")</f>
        <v>0.6097560975609756</v>
      </c>
      <c r="I11" s="22">
        <f>COUNTIFS('Master Data'!$C$2:$C$961,"Yes",'Master Data'!$K$2:$K$961,0,'Master Data'!$R$2:$R$961,"Often")</f>
        <v>132</v>
      </c>
      <c r="J11" s="21">
        <f>I11/COUNTIF('Master Data'!$C$2:$C$961,"Yes")</f>
        <v>0.13997879109225875</v>
      </c>
      <c r="K11" s="22">
        <f>COUNTIFS('Master Data'!$C$2:$C$961,"Yes",'Master Data'!$K$2:$K$961,0,'Master Data'!$R$2:$R$961,"Sometimes")</f>
        <v>247</v>
      </c>
      <c r="L11" s="21">
        <f>K11/COUNTIF('Master Data'!$C$2:$C$961,"Yes")</f>
        <v>0.26193001060445387</v>
      </c>
      <c r="M11" s="22">
        <f>COUNTIFS('Master Data'!$C$2:$C$961,"Yes",'Master Data'!$K$2:$K$961,0,'Master Data'!$R$2:$R$961,"Never")</f>
        <v>213</v>
      </c>
      <c r="N11" s="21">
        <f>M11/COUNTIF('Master Data'!$C$2:$C$961,"Yes")</f>
        <v>0.22587486744432661</v>
      </c>
      <c r="O11" s="22">
        <f>I11+K11</f>
        <v>379</v>
      </c>
      <c r="P11" s="21">
        <f>O11/COUNTIF('Master Data'!$C$2:$C$961,"Yes")</f>
        <v>0.40190880169671261</v>
      </c>
    </row>
    <row r="12" spans="1:16" x14ac:dyDescent="0.3">
      <c r="A12" s="7" t="s">
        <v>395</v>
      </c>
      <c r="B12" s="15">
        <f>COUNTIFS('Master Data'!$C$2:$C$961,"Yes",'Master Data'!$S$2:$S$961,"Often")</f>
        <v>238</v>
      </c>
      <c r="C12" s="15">
        <f>COUNTIFS('Master Data'!$C$2:$C$961,"Yes",'Master Data'!$S$2:$S$961,"Sometimes")</f>
        <v>441</v>
      </c>
      <c r="D12" s="15">
        <f>COUNTIFS('Master Data'!$C$2:$C$961,"Yes",'Master Data'!$S$2:$S$961,"Never")</f>
        <v>264</v>
      </c>
      <c r="E12" s="11">
        <f>B12/COUNTIF('Master Data'!$C$2:$C$961,"Yes")</f>
        <v>0.2523860021208908</v>
      </c>
      <c r="F12" s="11">
        <f>C12/COUNTIF('Master Data'!$C$2:$C$961,"Yes")</f>
        <v>0.46765641569459171</v>
      </c>
      <c r="G12" s="11">
        <f>D12/COUNTIF('Master Data'!$C$2:$C$961,"Yes")</f>
        <v>0.27995758218451749</v>
      </c>
      <c r="H12" s="11">
        <f>(B12+C12)/COUNTIF('Master Data'!$C$2:$C$961,"Yes")</f>
        <v>0.72004241781548251</v>
      </c>
      <c r="I12" s="22">
        <f>COUNTIFS('Master Data'!$C$2:$C$961,"Yes",'Master Data'!$K$2:$K$961,0,'Master Data'!$S$2:$S$961,"Often")</f>
        <v>182</v>
      </c>
      <c r="J12" s="21">
        <f>I12/COUNTIF('Master Data'!$C$2:$C$961,"Yes")</f>
        <v>0.19300106044538706</v>
      </c>
      <c r="K12" s="22">
        <f>COUNTIFS('Master Data'!$C$2:$C$961,"Yes",'Master Data'!$K$2:$K$961,0,'Master Data'!$S$2:$S$961,"Sometimes")</f>
        <v>288</v>
      </c>
      <c r="L12" s="21">
        <f>K12/COUNTIF('Master Data'!$C$2:$C$961,"Yes")</f>
        <v>0.30540827147401911</v>
      </c>
      <c r="M12" s="22">
        <f>COUNTIFS('Master Data'!$C$2:$C$961,"Yes",'Master Data'!$K$2:$K$961,0,'Master Data'!$S$2:$S$961,"Never")</f>
        <v>122</v>
      </c>
      <c r="N12" s="21">
        <f>M12/COUNTIF('Master Data'!$C$2:$C$961,"Yes")</f>
        <v>0.12937433722163308</v>
      </c>
      <c r="O12" s="22">
        <f>I12+K12</f>
        <v>470</v>
      </c>
      <c r="P12" s="21">
        <f>O12/COUNTIF('Master Data'!$C$2:$C$961,"Yes")</f>
        <v>0.49840933191940617</v>
      </c>
    </row>
    <row r="13" spans="1:16" x14ac:dyDescent="0.3">
      <c r="A13" s="6" t="s">
        <v>396</v>
      </c>
      <c r="B13" s="14">
        <f>COUNTIFS('Master Data'!$C$2:$C$961,"Yes",'Master Data'!$T$2:$T$961,"Often")</f>
        <v>121</v>
      </c>
      <c r="C13" s="14">
        <f>COUNTIFS('Master Data'!$C$2:$C$961,"Yes",'Master Data'!$T$2:$T$961,"Sometimes")</f>
        <v>413</v>
      </c>
      <c r="D13" s="14">
        <f>COUNTIFS('Master Data'!$C$2:$C$961,"Yes",'Master Data'!$T$2:$T$961,"Never")</f>
        <v>409</v>
      </c>
      <c r="E13" s="9">
        <f>B13/COUNTIF('Master Data'!$C$2:$C$961,"Yes")</f>
        <v>0.12831389183457051</v>
      </c>
      <c r="F13" s="9">
        <f>C13/COUNTIF('Master Data'!$C$2:$C$961,"Yes")</f>
        <v>0.43796394485683987</v>
      </c>
      <c r="G13" s="9">
        <f>D13/COUNTIF('Master Data'!$C$2:$C$961,"Yes")</f>
        <v>0.43372216330858959</v>
      </c>
      <c r="H13" s="9">
        <f>(B13+C13)/COUNTIF('Master Data'!$C$2:$C$961,"Yes")</f>
        <v>0.56627783669141041</v>
      </c>
      <c r="I13" s="22">
        <f>COUNTIFS('Master Data'!$C$2:$C$961,"Yes",'Master Data'!$K$2:$K$961,0,'Master Data'!$T$2:$T$961,"Often")</f>
        <v>83</v>
      </c>
      <c r="J13" s="21">
        <f>I13/COUNTIF('Master Data'!$C$2:$C$961,"Yes")</f>
        <v>8.8016967126193002E-2</v>
      </c>
      <c r="K13" s="22">
        <f>COUNTIFS('Master Data'!$C$2:$C$961,"Yes",'Master Data'!$K$2:$K$961,0,'Master Data'!$T$2:$T$961,"Sometimes")</f>
        <v>259</v>
      </c>
      <c r="L13" s="21">
        <f>K13/COUNTIF('Master Data'!$C$2:$C$961,"Yes")</f>
        <v>0.27465535524920465</v>
      </c>
      <c r="M13" s="22">
        <f>COUNTIFS('Master Data'!$C$2:$C$961,"Yes",'Master Data'!$K$2:$K$961,0,'Master Data'!$T$2:$T$961,"Never")</f>
        <v>250</v>
      </c>
      <c r="N13" s="21">
        <f>M13/COUNTIF('Master Data'!$C$2:$C$961,"Yes")</f>
        <v>0.26511134676564158</v>
      </c>
      <c r="O13" s="22">
        <f>I13+K13</f>
        <v>342</v>
      </c>
      <c r="P13" s="21">
        <f>O13/COUNTIF('Master Data'!$C$2:$C$961,"Yes")</f>
        <v>0.36267232237539765</v>
      </c>
    </row>
  </sheetData>
  <mergeCells count="2">
    <mergeCell ref="A1:P1"/>
    <mergeCell ref="A2:P2"/>
  </mergeCells>
  <printOptions horizontalCentered="1"/>
  <pageMargins left="0.33333333333333331" right="0.33333333333333331" top="0.5" bottom="0.5" header="0.25" footer="0.25"/>
  <pageSetup scale="50" fitToHeight="0" orientation="landscape" verticalDpi="0" copies="16" r:id="rId1"/>
  <headerFooter>
    <oddHeader>&amp;C&amp;F</oddHeader>
    <oddFooter>&amp;L&amp;A&amp;RPage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E1759-9D30-4C14-827C-55B5DA5819B9}">
  <sheetPr>
    <pageSetUpPr fitToPage="1"/>
  </sheetPr>
  <dimension ref="A1:K14"/>
  <sheetViews>
    <sheetView workbookViewId="0">
      <selection sqref="A1:K1"/>
    </sheetView>
  </sheetViews>
  <sheetFormatPr defaultRowHeight="14.4" x14ac:dyDescent="0.3"/>
  <cols>
    <col min="1" max="1" width="23.109375" customWidth="1"/>
    <col min="4" max="5" width="18.33203125" customWidth="1"/>
    <col min="7" max="7" width="19.6640625" customWidth="1"/>
    <col min="10" max="11" width="18.77734375" customWidth="1"/>
  </cols>
  <sheetData>
    <row r="1" spans="1:11" ht="23.4" x14ac:dyDescent="0.45">
      <c r="A1" s="1" t="s">
        <v>608</v>
      </c>
      <c r="B1" s="1"/>
      <c r="C1" s="1"/>
      <c r="D1" s="1"/>
      <c r="E1" s="1"/>
      <c r="F1" s="1"/>
      <c r="G1" s="1"/>
      <c r="H1" s="1"/>
      <c r="I1" s="1"/>
      <c r="J1" s="1"/>
      <c r="K1" s="1"/>
    </row>
    <row r="2" spans="1:11" x14ac:dyDescent="0.3">
      <c r="A2" s="2" t="s">
        <v>484</v>
      </c>
      <c r="B2" s="2"/>
      <c r="C2" s="2"/>
      <c r="D2" s="2"/>
      <c r="E2" s="2"/>
      <c r="F2" s="2"/>
      <c r="G2" s="2"/>
      <c r="H2" s="2"/>
      <c r="I2" s="2"/>
      <c r="J2" s="2"/>
      <c r="K2" s="2"/>
    </row>
    <row r="3" spans="1:11" x14ac:dyDescent="0.3">
      <c r="A3" s="3"/>
      <c r="B3" s="3"/>
      <c r="C3" s="3"/>
      <c r="D3" s="3"/>
      <c r="E3" s="3"/>
      <c r="F3" s="3"/>
      <c r="G3" s="3"/>
      <c r="H3" s="3"/>
    </row>
    <row r="4" spans="1:11" ht="45" customHeight="1" x14ac:dyDescent="0.3">
      <c r="A4" s="26" t="s">
        <v>20</v>
      </c>
      <c r="B4" s="26" t="s">
        <v>442</v>
      </c>
      <c r="C4" s="26" t="s">
        <v>443</v>
      </c>
      <c r="D4" s="25" t="s">
        <v>437</v>
      </c>
      <c r="E4" s="27" t="s">
        <v>444</v>
      </c>
      <c r="G4" s="26" t="s">
        <v>462</v>
      </c>
      <c r="H4" s="26" t="s">
        <v>442</v>
      </c>
      <c r="I4" s="26" t="s">
        <v>443</v>
      </c>
      <c r="J4" s="27" t="s">
        <v>437</v>
      </c>
      <c r="K4" s="27" t="s">
        <v>444</v>
      </c>
    </row>
    <row r="5" spans="1:11" x14ac:dyDescent="0.3">
      <c r="A5" s="6" t="s">
        <v>72</v>
      </c>
      <c r="B5" s="14">
        <f>COUNTIFS('Master Data'!$C$2:$C$961,"Yes",'Master Data'!$U$2:$U$961,A5)</f>
        <v>109</v>
      </c>
      <c r="C5" s="9">
        <f>B5/COUNTIF('Master Data'!$C$2:$C$961,"Yes")</f>
        <v>0.11558854718981973</v>
      </c>
      <c r="D5" s="20">
        <f>COUNTIFS('Master Data'!$C$2:$C$961,"Yes",'Master Data'!$K$2:$K$961,0,'Master Data'!$U$2:$U$961,A5)</f>
        <v>68</v>
      </c>
      <c r="E5" s="21">
        <f>D5/COUNTIF('Master Data'!$C$2:$C$961,"Yes")</f>
        <v>7.2110286320254513E-2</v>
      </c>
      <c r="G5" s="6" t="s">
        <v>42</v>
      </c>
      <c r="H5" s="14">
        <f>COUNTIFS('Master Data'!$C$2:$C$961,"Yes",'Master Data'!$W$2:$W$961,"*"&amp;G5&amp;"*")</f>
        <v>354</v>
      </c>
      <c r="I5" s="9">
        <f>H5/COUNTIF('Master Data'!$C$2:$C$961,"Yes")</f>
        <v>0.37539766702014848</v>
      </c>
      <c r="J5" s="22">
        <f>COUNTIFS('Master Data'!$C$2:$C$961,"Yes",'Master Data'!$K$2:$K$961,0,'Master Data'!$W$2:$W$961,"*"&amp;G5&amp;"*")</f>
        <v>123</v>
      </c>
      <c r="K5" s="21">
        <f>J5/COUNTIF('Master Data'!$C$2:$C$961,"Yes")</f>
        <v>0.13043478260869565</v>
      </c>
    </row>
    <row r="6" spans="1:11" x14ac:dyDescent="0.3">
      <c r="A6" s="7" t="s">
        <v>56</v>
      </c>
      <c r="B6" s="15">
        <f>COUNTIFS('Master Data'!$C$2:$C$961,"Yes",'Master Data'!$U$2:$U$961,A6)</f>
        <v>432</v>
      </c>
      <c r="C6" s="11">
        <f>B6/COUNTIF('Master Data'!$C$2:$C$961,"Yes")</f>
        <v>0.45811240721102864</v>
      </c>
      <c r="D6" s="20">
        <f>COUNTIFS('Master Data'!$C$2:$C$961,"Yes",'Master Data'!$K$2:$K$961,0,'Master Data'!$U$2:$U$961,A6)</f>
        <v>273</v>
      </c>
      <c r="E6" s="21">
        <f>D6/COUNTIF('Master Data'!$C$2:$C$961,"Yes")</f>
        <v>0.28950159066808057</v>
      </c>
      <c r="G6" s="7" t="s">
        <v>65</v>
      </c>
      <c r="H6" s="15">
        <f>COUNTIFS('Master Data'!$C$2:$C$961,"Yes",'Master Data'!$W$2:$W$961,"*"&amp;G6&amp;"*")</f>
        <v>183</v>
      </c>
      <c r="I6" s="11">
        <f>H6/COUNTIF('Master Data'!$C$2:$C$961,"Yes")</f>
        <v>0.19406150583244963</v>
      </c>
      <c r="J6" s="22">
        <f>COUNTIFS('Master Data'!$C$2:$C$961,"Yes",'Master Data'!$K$2:$K$961,0,'Master Data'!$W$2:$W$961,"*"&amp;G6&amp;"*")</f>
        <v>123</v>
      </c>
      <c r="K6" s="21">
        <f>J6/COUNTIF('Master Data'!$C$2:$C$961,"Yes")</f>
        <v>0.13043478260869565</v>
      </c>
    </row>
    <row r="7" spans="1:11" x14ac:dyDescent="0.3">
      <c r="A7" s="6" t="s">
        <v>52</v>
      </c>
      <c r="B7" s="14">
        <f>COUNTIFS('Master Data'!$C$2:$C$961,"Yes",'Master Data'!$U$2:$U$961,A7)</f>
        <v>271</v>
      </c>
      <c r="C7" s="9">
        <f>B7/COUNTIF('Master Data'!$C$2:$C$961,"Yes")</f>
        <v>0.28738069989395548</v>
      </c>
      <c r="D7" s="20">
        <f>COUNTIFS('Master Data'!$C$2:$C$961,"Yes",'Master Data'!$K$2:$K$961,0,'Master Data'!$U$2:$U$961,A7)</f>
        <v>173</v>
      </c>
      <c r="E7" s="21">
        <f>D7/COUNTIF('Master Data'!$C$2:$C$961,"Yes")</f>
        <v>0.18345705196182396</v>
      </c>
      <c r="G7" s="6" t="s">
        <v>43</v>
      </c>
      <c r="H7" s="14">
        <f>COUNTIFS('Master Data'!$C$2:$C$961,"Yes",'Master Data'!$W$2:$W$961,"*"&amp;G7&amp;"*")</f>
        <v>247</v>
      </c>
      <c r="I7" s="9">
        <f>H7/COUNTIF('Master Data'!$C$2:$C$961,"Yes")</f>
        <v>0.26193001060445387</v>
      </c>
      <c r="J7" s="22">
        <f>COUNTIFS('Master Data'!$C$2:$C$961,"Yes",'Master Data'!$K$2:$K$961,0,'Master Data'!$W$2:$W$961,"*"&amp;G7&amp;"*")</f>
        <v>205</v>
      </c>
      <c r="K7" s="21">
        <f>J7/COUNTIF('Master Data'!$C$2:$C$961,"Yes")</f>
        <v>0.21739130434782608</v>
      </c>
    </row>
    <row r="8" spans="1:11" x14ac:dyDescent="0.3">
      <c r="A8" s="7" t="s">
        <v>44</v>
      </c>
      <c r="B8" s="15">
        <f>COUNTIFS('Master Data'!$C$2:$C$961,"Yes",'Master Data'!$U$2:$U$961,A8)</f>
        <v>85</v>
      </c>
      <c r="C8" s="11">
        <f>B8/COUNTIF('Master Data'!$C$2:$C$961,"Yes")</f>
        <v>9.0137857900318127E-2</v>
      </c>
      <c r="D8" s="20">
        <f>COUNTIFS('Master Data'!$C$2:$C$961,"Yes",'Master Data'!$K$2:$K$961,0,'Master Data'!$U$2:$U$961,A8)</f>
        <v>52</v>
      </c>
      <c r="E8" s="21">
        <f>D8/COUNTIF('Master Data'!$C$2:$C$961,"Yes")</f>
        <v>5.5143160127253447E-2</v>
      </c>
      <c r="G8" s="7" t="s">
        <v>41</v>
      </c>
      <c r="H8" s="15">
        <f>COUNTIFS('Master Data'!$C$2:$C$961,"Yes",'Master Data'!$W$2:$W$961,"*"&amp;G8&amp;"*")</f>
        <v>97</v>
      </c>
      <c r="I8" s="11">
        <f>H8/COUNTIF('Master Data'!$C$2:$C$961,"Yes")</f>
        <v>0.10286320254506894</v>
      </c>
      <c r="J8" s="22">
        <f>COUNTIFS('Master Data'!$C$2:$C$961,"Yes",'Master Data'!$K$2:$K$961,0,'Master Data'!$W$2:$W$961,"*"&amp;G8&amp;"*")</f>
        <v>82</v>
      </c>
      <c r="K8" s="21">
        <f>J8/COUNTIF('Master Data'!$C$2:$C$961,"Yes")</f>
        <v>8.6956521739130432E-2</v>
      </c>
    </row>
    <row r="9" spans="1:11" x14ac:dyDescent="0.3">
      <c r="A9" s="6" t="s">
        <v>101</v>
      </c>
      <c r="B9" s="14">
        <f>COUNTIFS('Master Data'!$C$2:$C$961,"Yes",'Master Data'!$U$2:$U$961,A9)</f>
        <v>40</v>
      </c>
      <c r="C9" s="9">
        <f>B9/COUNTIF('Master Data'!$C$2:$C$961,"Yes")</f>
        <v>4.2417815482502653E-2</v>
      </c>
      <c r="D9" s="20">
        <f>COUNTIFS('Master Data'!$C$2:$C$961,"Yes",'Master Data'!$K$2:$K$961,0,'Master Data'!$U$2:$U$961,A9)</f>
        <v>23</v>
      </c>
      <c r="E9" s="21">
        <f>D9/COUNTIF('Master Data'!$C$2:$C$961,"Yes")</f>
        <v>2.4390243902439025E-2</v>
      </c>
      <c r="G9" s="6" t="s">
        <v>73</v>
      </c>
      <c r="H9" s="14">
        <f>COUNTIFS('Master Data'!$C$2:$C$961,"Yes",'Master Data'!$W$2:$W$961,"*"&amp;G9&amp;"*")</f>
        <v>62</v>
      </c>
      <c r="I9" s="9">
        <f>H9/COUNTIF('Master Data'!$C$2:$C$961,"Yes")</f>
        <v>6.5747613997879109E-2</v>
      </c>
      <c r="J9" s="22">
        <f>COUNTIFS('Master Data'!$C$2:$C$961,"Yes",'Master Data'!$K$2:$K$961,0,'Master Data'!$W$2:$W$961,"*"&amp;G9&amp;"*")</f>
        <v>59</v>
      </c>
      <c r="K9" s="21">
        <f>J9/COUNTIF('Master Data'!$C$2:$C$961,"Yes")</f>
        <v>6.2566277836691414E-2</v>
      </c>
    </row>
    <row r="10" spans="1:11" x14ac:dyDescent="0.3">
      <c r="A10" s="7" t="s">
        <v>397</v>
      </c>
      <c r="B10" s="15">
        <f>COUNTIFS('Master Data'!$C$2:$C$961,"Yes",'Master Data'!$U$2:$U$961,"&lt;&gt;")-SUM(B5:B9)</f>
        <v>6</v>
      </c>
      <c r="C10" s="11">
        <f>B10/COUNTIF('Master Data'!$C$2:$C$961,"Yes")</f>
        <v>6.3626723223753979E-3</v>
      </c>
      <c r="D10" s="20">
        <f>COUNTIFS('Master Data'!$C$2:$C$961,"Yes",'Master Data'!$K$2:$K$961,0,'Master Data'!$U$2:$U$961,"&lt;&gt;")-SUM(D5:D9)</f>
        <v>3</v>
      </c>
      <c r="E10" s="21">
        <f>D10/COUNTIF('Master Data'!$C$2:$C$961,"Yes")</f>
        <v>3.1813361611876989E-3</v>
      </c>
      <c r="G10" s="3"/>
      <c r="H10" s="3"/>
      <c r="I10" s="3"/>
    </row>
    <row r="11" spans="1:11" x14ac:dyDescent="0.3">
      <c r="A11" s="3"/>
      <c r="B11" s="3"/>
      <c r="C11" s="3"/>
      <c r="D11" s="3"/>
      <c r="G11" s="3"/>
      <c r="H11" s="3"/>
      <c r="I11" s="3"/>
    </row>
    <row r="12" spans="1:11" ht="45" customHeight="1" x14ac:dyDescent="0.3">
      <c r="A12" s="3"/>
      <c r="B12" s="3"/>
      <c r="C12" s="3"/>
      <c r="D12" s="3"/>
      <c r="G12" s="26" t="s">
        <v>463</v>
      </c>
      <c r="H12" s="26" t="s">
        <v>442</v>
      </c>
      <c r="I12" s="26" t="s">
        <v>443</v>
      </c>
      <c r="J12" s="27" t="s">
        <v>437</v>
      </c>
      <c r="K12" s="27" t="s">
        <v>444</v>
      </c>
    </row>
    <row r="13" spans="1:11" x14ac:dyDescent="0.3">
      <c r="A13" s="3"/>
      <c r="B13" s="3"/>
      <c r="C13" s="3"/>
      <c r="D13" s="3"/>
      <c r="G13" s="6" t="s">
        <v>398</v>
      </c>
      <c r="H13" s="14">
        <f>COUNTIFS('Master Data'!$C$2:$C$961,"Yes",'Master Data'!$V$2:$V$961,TRUE)</f>
        <v>251</v>
      </c>
      <c r="I13" s="9">
        <f>H13/COUNTIF('Master Data'!$C$2:$C$961,"Yes")</f>
        <v>0.26617179215270415</v>
      </c>
      <c r="J13" s="22">
        <f>COUNTIFS('Master Data'!$C$2:$C$961,"Yes",'Master Data'!$K$2:$K$961,0,'Master Data'!$V$2:$V$961,TRUE)</f>
        <v>61</v>
      </c>
      <c r="K13" s="21">
        <f>J13/COUNTIF('Master Data'!$C$2:$C$961,"Yes")</f>
        <v>6.4687168610816539E-2</v>
      </c>
    </row>
    <row r="14" spans="1:11" x14ac:dyDescent="0.3">
      <c r="A14" s="3"/>
      <c r="B14" s="3"/>
      <c r="C14" s="3"/>
      <c r="D14" s="3"/>
      <c r="G14" s="7" t="s">
        <v>483</v>
      </c>
      <c r="H14" s="15">
        <f>COUNTIFS('Master Data'!$C$2:$C$961,"Yes",'Master Data'!$V$2:$V$961,FALSE)</f>
        <v>692</v>
      </c>
      <c r="I14" s="11">
        <f>H14/COUNTIF('Master Data'!$C$2:$C$961,"Yes")</f>
        <v>0.73382820784729585</v>
      </c>
      <c r="J14" s="22">
        <f>COUNTIFS('Master Data'!$C$2:$C$961,"Yes",'Master Data'!$K$2:$K$961,0,'Master Data'!$V$2:$V$961,FALSE)</f>
        <v>531</v>
      </c>
      <c r="K14" s="21">
        <f>J14/COUNTIF('Master Data'!$C$2:$C$961,"Yes")</f>
        <v>0.56309650053022264</v>
      </c>
    </row>
  </sheetData>
  <mergeCells count="2">
    <mergeCell ref="A1:K1"/>
    <mergeCell ref="A2:K2"/>
  </mergeCells>
  <printOptions horizontalCentered="1"/>
  <pageMargins left="0.33333333333333331" right="0.33333333333333331" top="0.5" bottom="0.5" header="0.25" footer="0.25"/>
  <pageSetup scale="81" fitToHeight="0" orientation="landscape" verticalDpi="0" copies="16" r:id="rId1"/>
  <headerFooter>
    <oddHeader>&amp;C&amp;F</oddHeader>
    <oddFooter>&amp;L&amp;A&amp;RPage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E9C55-5C28-43B8-9635-5B55BE03CACB}">
  <sheetPr>
    <pageSetUpPr fitToPage="1"/>
  </sheetPr>
  <dimension ref="A1:M10"/>
  <sheetViews>
    <sheetView workbookViewId="0">
      <selection activeCell="D16" sqref="D16"/>
    </sheetView>
  </sheetViews>
  <sheetFormatPr defaultRowHeight="14.4" x14ac:dyDescent="0.3"/>
  <cols>
    <col min="1" max="1" width="23.109375" customWidth="1"/>
    <col min="2" max="7" width="12.44140625" customWidth="1"/>
    <col min="8" max="13" width="17.44140625" customWidth="1"/>
  </cols>
  <sheetData>
    <row r="1" spans="1:13" ht="23.4" x14ac:dyDescent="0.45">
      <c r="A1" s="1" t="s">
        <v>609</v>
      </c>
      <c r="B1" s="1"/>
      <c r="C1" s="1"/>
      <c r="D1" s="1"/>
      <c r="E1" s="1"/>
      <c r="F1" s="1"/>
      <c r="G1" s="1"/>
      <c r="H1" s="1"/>
      <c r="I1" s="1"/>
      <c r="J1" s="1"/>
      <c r="K1" s="1"/>
      <c r="L1" s="1"/>
      <c r="M1" s="1"/>
    </row>
    <row r="2" spans="1:13" x14ac:dyDescent="0.3">
      <c r="A2" s="2" t="s">
        <v>399</v>
      </c>
      <c r="B2" s="2"/>
      <c r="C2" s="2"/>
      <c r="D2" s="2"/>
      <c r="E2" s="2"/>
      <c r="F2" s="2"/>
      <c r="G2" s="2"/>
      <c r="H2" s="2"/>
      <c r="I2" s="2"/>
      <c r="J2" s="2"/>
      <c r="K2" s="2"/>
      <c r="L2" s="2"/>
      <c r="M2" s="2"/>
    </row>
    <row r="3" spans="1:13" x14ac:dyDescent="0.3">
      <c r="A3" s="3"/>
      <c r="B3" s="3"/>
      <c r="C3" s="3"/>
      <c r="D3" s="3"/>
      <c r="E3" s="3"/>
      <c r="F3" s="3"/>
      <c r="G3" s="3"/>
    </row>
    <row r="4" spans="1:13" ht="60" customHeight="1" x14ac:dyDescent="0.3">
      <c r="A4" s="26" t="s">
        <v>464</v>
      </c>
      <c r="B4" s="26" t="s">
        <v>447</v>
      </c>
      <c r="C4" s="26" t="s">
        <v>448</v>
      </c>
      <c r="D4" s="26" t="s">
        <v>449</v>
      </c>
      <c r="E4" s="26" t="s">
        <v>450</v>
      </c>
      <c r="F4" s="26" t="s">
        <v>451</v>
      </c>
      <c r="G4" s="26" t="s">
        <v>452</v>
      </c>
      <c r="H4" s="27" t="s">
        <v>454</v>
      </c>
      <c r="I4" s="27" t="s">
        <v>455</v>
      </c>
      <c r="J4" s="27" t="s">
        <v>456</v>
      </c>
      <c r="K4" s="27" t="s">
        <v>457</v>
      </c>
      <c r="L4" s="27" t="s">
        <v>458</v>
      </c>
      <c r="M4" s="27" t="s">
        <v>459</v>
      </c>
    </row>
    <row r="5" spans="1:13" x14ac:dyDescent="0.3">
      <c r="A5" s="6" t="s">
        <v>400</v>
      </c>
      <c r="B5" s="14">
        <f>COUNTIFS('Master Data'!$C$2:$C$961,"Yes",'Master Data'!$X$2:$X$961,"Often")</f>
        <v>671</v>
      </c>
      <c r="C5" s="14">
        <f>COUNTIFS('Master Data'!$C$2:$C$961,"Yes",'Master Data'!$X$2:$X$961,"Sometimes")</f>
        <v>248</v>
      </c>
      <c r="D5" s="14">
        <f>COUNTIFS('Master Data'!$C$2:$C$961,"Yes",'Master Data'!$X$2:$X$961,"Never")</f>
        <v>24</v>
      </c>
      <c r="E5" s="9">
        <f>B5/COUNTIF('Master Data'!$C$2:$C$961,"Yes")</f>
        <v>0.71155885471898195</v>
      </c>
      <c r="F5" s="9">
        <f>C5/COUNTIF('Master Data'!$C$2:$C$961,"Yes")</f>
        <v>0.26299045599151644</v>
      </c>
      <c r="G5" s="9">
        <f>D5/COUNTIF('Master Data'!$C$2:$C$961,"Yes")</f>
        <v>2.5450689289501591E-2</v>
      </c>
      <c r="H5" s="22">
        <f>COUNTIFS('Master Data'!$C$2:$C$961,"Yes",'Master Data'!$K$2:$K$961,0,'Master Data'!$X$2:$X$961,"Often")</f>
        <v>371</v>
      </c>
      <c r="I5" s="21">
        <f>H5/COUNTIF('Master Data'!$C$2:$C$961,"Yes")</f>
        <v>0.39342523860021211</v>
      </c>
      <c r="J5" s="22">
        <f>COUNTIFS('Master Data'!$C$2:$C$961,"Yes",'Master Data'!$K$2:$K$961,0,'Master Data'!$X$2:$X$961,"Sometimes")</f>
        <v>197</v>
      </c>
      <c r="K5" s="21">
        <f>J5/COUNTIF('Master Data'!$C$2:$C$961,"Yes")</f>
        <v>0.20890774125132555</v>
      </c>
      <c r="L5" s="22">
        <f>COUNTIFS('Master Data'!$C$2:$C$961,"Yes",'Master Data'!$K$2:$K$961,0,'Master Data'!$X$2:$X$961,"Never")</f>
        <v>24</v>
      </c>
      <c r="M5" s="21">
        <f>L5/COUNTIF('Master Data'!$C$2:$C$961,"Yes")</f>
        <v>2.5450689289501591E-2</v>
      </c>
    </row>
    <row r="6" spans="1:13" x14ac:dyDescent="0.3">
      <c r="A6" s="7" t="s">
        <v>401</v>
      </c>
      <c r="B6" s="15">
        <f>COUNTIFS('Master Data'!$C$2:$C$961,"Yes",'Master Data'!$Y$2:$Y$961,"Often")</f>
        <v>243</v>
      </c>
      <c r="C6" s="15">
        <f>COUNTIFS('Master Data'!$C$2:$C$961,"Yes",'Master Data'!$Y$2:$Y$961,"Sometimes")</f>
        <v>497</v>
      </c>
      <c r="D6" s="15">
        <f>COUNTIFS('Master Data'!$C$2:$C$961,"Yes",'Master Data'!$Y$2:$Y$961,"Never")</f>
        <v>203</v>
      </c>
      <c r="E6" s="11">
        <f>B6/COUNTIF('Master Data'!$C$2:$C$961,"Yes")</f>
        <v>0.25768822905620359</v>
      </c>
      <c r="F6" s="11">
        <f>C6/COUNTIF('Master Data'!$C$2:$C$961,"Yes")</f>
        <v>0.52704135737009539</v>
      </c>
      <c r="G6" s="11">
        <f>D6/COUNTIF('Master Data'!$C$2:$C$961,"Yes")</f>
        <v>0.21527041357370094</v>
      </c>
      <c r="H6" s="22">
        <f>COUNTIFS('Master Data'!$C$2:$C$961,"Yes",'Master Data'!$K$2:$K$961,0,'Master Data'!$Y$2:$Y$961,"Often")</f>
        <v>164</v>
      </c>
      <c r="I6" s="21">
        <f>H6/COUNTIF('Master Data'!$C$2:$C$961,"Yes")</f>
        <v>0.17391304347826086</v>
      </c>
      <c r="J6" s="22">
        <f>COUNTIFS('Master Data'!$C$2:$C$961,"Yes",'Master Data'!$K$2:$K$961,0,'Master Data'!$Y$2:$Y$961,"Sometimes")</f>
        <v>315</v>
      </c>
      <c r="K6" s="21">
        <f>J6/COUNTIF('Master Data'!$C$2:$C$961,"Yes")</f>
        <v>0.33404029692470838</v>
      </c>
      <c r="L6" s="22">
        <f>COUNTIFS('Master Data'!$C$2:$C$961,"Yes",'Master Data'!$K$2:$K$961,0,'Master Data'!$Y$2:$Y$961,"Never")</f>
        <v>113</v>
      </c>
      <c r="M6" s="21">
        <f>L6/COUNTIF('Master Data'!$C$2:$C$961,"Yes")</f>
        <v>0.11983032873806999</v>
      </c>
    </row>
    <row r="7" spans="1:13" x14ac:dyDescent="0.3">
      <c r="A7" s="6" t="s">
        <v>402</v>
      </c>
      <c r="B7" s="14">
        <f>COUNTIFS('Master Data'!$C$2:$C$961,"Yes",'Master Data'!$Z$2:$Z$961,"Often")</f>
        <v>149</v>
      </c>
      <c r="C7" s="14">
        <f>COUNTIFS('Master Data'!$C$2:$C$961,"Yes",'Master Data'!$Z$2:$Z$961,"Sometimes")</f>
        <v>466</v>
      </c>
      <c r="D7" s="14">
        <f>COUNTIFS('Master Data'!$C$2:$C$961,"Yes",'Master Data'!$Z$2:$Z$961,"Never")</f>
        <v>328</v>
      </c>
      <c r="E7" s="9">
        <f>B7/COUNTIF('Master Data'!$C$2:$C$961,"Yes")</f>
        <v>0.15800636267232238</v>
      </c>
      <c r="F7" s="9">
        <f>C7/COUNTIF('Master Data'!$C$2:$C$961,"Yes")</f>
        <v>0.49416755037115589</v>
      </c>
      <c r="G7" s="9">
        <f>D7/COUNTIF('Master Data'!$C$2:$C$961,"Yes")</f>
        <v>0.34782608695652173</v>
      </c>
      <c r="H7" s="22">
        <f>COUNTIFS('Master Data'!$C$2:$C$961,"Yes",'Master Data'!$K$2:$K$961,0,'Master Data'!$Z$2:$Z$961,"Often")</f>
        <v>122</v>
      </c>
      <c r="I7" s="21">
        <f>H7/COUNTIF('Master Data'!$C$2:$C$961,"Yes")</f>
        <v>0.12937433722163308</v>
      </c>
      <c r="J7" s="22">
        <f>COUNTIFS('Master Data'!$C$2:$C$961,"Yes",'Master Data'!$K$2:$K$961,0,'Master Data'!$Z$2:$Z$961,"Sometimes")</f>
        <v>324</v>
      </c>
      <c r="K7" s="21">
        <f>J7/COUNTIF('Master Data'!$C$2:$C$961,"Yes")</f>
        <v>0.34358430540827145</v>
      </c>
      <c r="L7" s="22">
        <f>COUNTIFS('Master Data'!$C$2:$C$961,"Yes",'Master Data'!$K$2:$K$961,0,'Master Data'!$Z$2:$Z$961,"Never")</f>
        <v>146</v>
      </c>
      <c r="M7" s="21">
        <f>L7/COUNTIF('Master Data'!$C$2:$C$961,"Yes")</f>
        <v>0.15482502651113467</v>
      </c>
    </row>
    <row r="8" spans="1:13" x14ac:dyDescent="0.3">
      <c r="A8" s="7" t="s">
        <v>403</v>
      </c>
      <c r="B8" s="15">
        <f>COUNTIFS('Master Data'!$C$2:$C$961,"Yes",'Master Data'!$AA$2:$AA$961,"Often")</f>
        <v>669</v>
      </c>
      <c r="C8" s="15">
        <f>COUNTIFS('Master Data'!$C$2:$C$961,"Yes",'Master Data'!$AA$2:$AA$961,"Sometimes")</f>
        <v>248</v>
      </c>
      <c r="D8" s="15">
        <f>COUNTIFS('Master Data'!$C$2:$C$961,"Yes",'Master Data'!$AA$2:$AA$961,"Never")</f>
        <v>26</v>
      </c>
      <c r="E8" s="11">
        <f>B8/COUNTIF('Master Data'!$C$2:$C$961,"Yes")</f>
        <v>0.70943796394485681</v>
      </c>
      <c r="F8" s="11">
        <f>C8/COUNTIF('Master Data'!$C$2:$C$961,"Yes")</f>
        <v>0.26299045599151644</v>
      </c>
      <c r="G8" s="11">
        <f>D8/COUNTIF('Master Data'!$C$2:$C$961,"Yes")</f>
        <v>2.7571580063626724E-2</v>
      </c>
      <c r="H8" s="22">
        <f>COUNTIFS('Master Data'!$C$2:$C$961,"Yes",'Master Data'!$K$2:$K$961,0,'Master Data'!$AA$2:$AA$961,"Often")</f>
        <v>369</v>
      </c>
      <c r="I8" s="21">
        <f>H8/COUNTIF('Master Data'!$C$2:$C$961,"Yes")</f>
        <v>0.39130434782608697</v>
      </c>
      <c r="J8" s="22">
        <f>COUNTIFS('Master Data'!$C$2:$C$961,"Yes",'Master Data'!$K$2:$K$961,0,'Master Data'!$AA$2:$AA$961,"Sometimes")</f>
        <v>200</v>
      </c>
      <c r="K8" s="21">
        <f>J8/COUNTIF('Master Data'!$C$2:$C$961,"Yes")</f>
        <v>0.21208907741251326</v>
      </c>
      <c r="L8" s="22">
        <f>COUNTIFS('Master Data'!$C$2:$C$961,"Yes",'Master Data'!$K$2:$K$961,0,'Master Data'!$AA$2:$AA$961,"Never")</f>
        <v>23</v>
      </c>
      <c r="M8" s="21">
        <f>L8/COUNTIF('Master Data'!$C$2:$C$961,"Yes")</f>
        <v>2.4390243902439025E-2</v>
      </c>
    </row>
    <row r="9" spans="1:13" x14ac:dyDescent="0.3">
      <c r="A9" s="6" t="s">
        <v>404</v>
      </c>
      <c r="B9" s="14">
        <f>COUNTIFS('Master Data'!$C$2:$C$961,"Yes",'Master Data'!$AB$2:$AB$961,"Often")</f>
        <v>356</v>
      </c>
      <c r="C9" s="14">
        <f>COUNTIFS('Master Data'!$C$2:$C$961,"Yes",'Master Data'!$AB$2:$AB$961,"Sometimes")</f>
        <v>482</v>
      </c>
      <c r="D9" s="14">
        <f>COUNTIFS('Master Data'!$C$2:$C$961,"Yes",'Master Data'!$AB$2:$AB$961,"Never")</f>
        <v>105</v>
      </c>
      <c r="E9" s="9">
        <f>B9/COUNTIF('Master Data'!$C$2:$C$961,"Yes")</f>
        <v>0.37751855779427357</v>
      </c>
      <c r="F9" s="9">
        <f>C9/COUNTIF('Master Data'!$C$2:$C$961,"Yes")</f>
        <v>0.5111346765641569</v>
      </c>
      <c r="G9" s="9">
        <f>D9/COUNTIF('Master Data'!$C$2:$C$961,"Yes")</f>
        <v>0.11134676564156946</v>
      </c>
      <c r="H9" s="22">
        <f>COUNTIFS('Master Data'!$C$2:$C$961,"Yes",'Master Data'!$K$2:$K$961,0,'Master Data'!$AB$2:$AB$961,"Often")</f>
        <v>230</v>
      </c>
      <c r="I9" s="21">
        <f>H9/COUNTIF('Master Data'!$C$2:$C$961,"Yes")</f>
        <v>0.24390243902439024</v>
      </c>
      <c r="J9" s="22">
        <f>COUNTIFS('Master Data'!$C$2:$C$961,"Yes",'Master Data'!$K$2:$K$961,0,'Master Data'!$AB$2:$AB$961,"Sometimes")</f>
        <v>293</v>
      </c>
      <c r="K9" s="21">
        <f>J9/COUNTIF('Master Data'!$C$2:$C$961,"Yes")</f>
        <v>0.3107104984093319</v>
      </c>
      <c r="L9" s="22">
        <f>COUNTIFS('Master Data'!$C$2:$C$961,"Yes",'Master Data'!$K$2:$K$961,0,'Master Data'!$AB$2:$AB$961,"Never")</f>
        <v>69</v>
      </c>
      <c r="M9" s="21">
        <f>L9/COUNTIF('Master Data'!$C$2:$C$961,"Yes")</f>
        <v>7.3170731707317069E-2</v>
      </c>
    </row>
    <row r="10" spans="1:13" x14ac:dyDescent="0.3">
      <c r="A10" s="7" t="s">
        <v>405</v>
      </c>
      <c r="B10" s="15">
        <f>COUNTIFS('Master Data'!$C$2:$C$961,"Yes",'Master Data'!$AC$2:$AC$961,"Often")</f>
        <v>219</v>
      </c>
      <c r="C10" s="15">
        <f>COUNTIFS('Master Data'!$C$2:$C$961,"Yes",'Master Data'!$AC$2:$AC$961,"Sometimes")</f>
        <v>461</v>
      </c>
      <c r="D10" s="15">
        <f>COUNTIFS('Master Data'!$C$2:$C$961,"Yes",'Master Data'!$AC$2:$AC$961,"Never")</f>
        <v>263</v>
      </c>
      <c r="E10" s="11">
        <f>B10/COUNTIF('Master Data'!$C$2:$C$961,"Yes")</f>
        <v>0.23223753976670203</v>
      </c>
      <c r="F10" s="11">
        <f>C10/COUNTIF('Master Data'!$C$2:$C$961,"Yes")</f>
        <v>0.48886532343584305</v>
      </c>
      <c r="G10" s="11">
        <f>D10/COUNTIF('Master Data'!$C$2:$C$961,"Yes")</f>
        <v>0.27889713679745493</v>
      </c>
      <c r="H10" s="22">
        <f>COUNTIFS('Master Data'!$C$2:$C$961,"Yes",'Master Data'!$K$2:$K$961,0,'Master Data'!$AC$2:$AC$961,"Often")</f>
        <v>160</v>
      </c>
      <c r="I10" s="21">
        <f>H10/COUNTIF('Master Data'!$C$2:$C$961,"Yes")</f>
        <v>0.16967126193001061</v>
      </c>
      <c r="J10" s="22">
        <f>COUNTIFS('Master Data'!$C$2:$C$961,"Yes",'Master Data'!$K$2:$K$961,0,'Master Data'!$AC$2:$AC$961,"Sometimes")</f>
        <v>303</v>
      </c>
      <c r="K10" s="21">
        <f>J10/COUNTIF('Master Data'!$C$2:$C$961,"Yes")</f>
        <v>0.3213149522799576</v>
      </c>
      <c r="L10" s="22">
        <f>COUNTIFS('Master Data'!$C$2:$C$961,"Yes",'Master Data'!$K$2:$K$961,0,'Master Data'!$AC$2:$AC$961,"Never")</f>
        <v>129</v>
      </c>
      <c r="M10" s="21">
        <f>L10/COUNTIF('Master Data'!$C$2:$C$961,"Yes")</f>
        <v>0.13679745493107104</v>
      </c>
    </row>
  </sheetData>
  <mergeCells count="2">
    <mergeCell ref="A1:M1"/>
    <mergeCell ref="A2:M2"/>
  </mergeCells>
  <printOptions horizontalCentered="1"/>
  <pageMargins left="0.33333333333333331" right="0.33333333333333331" top="0.5" bottom="0.5" header="0.25" footer="0.25"/>
  <pageSetup scale="65" fitToHeight="0" orientation="landscape" verticalDpi="0" copies="16" r:id="rId1"/>
  <headerFooter>
    <oddHeader>&amp;C&amp;F</oddHeader>
    <oddFooter>&amp;L&amp;A&amp;RPage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8B40B-F9E2-41FC-B1FB-283A96AE444D}">
  <sheetPr>
    <pageSetUpPr fitToPage="1"/>
  </sheetPr>
  <dimension ref="A1:Q66"/>
  <sheetViews>
    <sheetView zoomScale="70" zoomScaleNormal="70" workbookViewId="0">
      <selection activeCell="I17" sqref="I17"/>
    </sheetView>
  </sheetViews>
  <sheetFormatPr defaultRowHeight="14.4" x14ac:dyDescent="0.3"/>
  <cols>
    <col min="1" max="1" width="24.21875" customWidth="1"/>
    <col min="2" max="7" width="14.109375" customWidth="1"/>
    <col min="8" max="17" width="16.5546875" customWidth="1"/>
  </cols>
  <sheetData>
    <row r="1" spans="1:17" ht="23.4" x14ac:dyDescent="0.45">
      <c r="A1" s="1" t="s">
        <v>610</v>
      </c>
      <c r="B1" s="1"/>
      <c r="C1" s="1"/>
      <c r="D1" s="1"/>
      <c r="E1" s="1"/>
      <c r="F1" s="1"/>
      <c r="G1" s="1"/>
      <c r="H1" s="1"/>
      <c r="I1" s="1"/>
      <c r="J1" s="1"/>
      <c r="K1" s="1"/>
      <c r="L1" s="1"/>
      <c r="M1" s="1"/>
      <c r="N1" s="1"/>
      <c r="O1" s="1"/>
      <c r="P1" s="1"/>
      <c r="Q1" s="1"/>
    </row>
    <row r="2" spans="1:17" x14ac:dyDescent="0.3">
      <c r="A2" s="2" t="s">
        <v>406</v>
      </c>
      <c r="B2" s="2"/>
      <c r="C2" s="2"/>
      <c r="D2" s="2"/>
      <c r="E2" s="2"/>
      <c r="F2" s="2"/>
      <c r="G2" s="2"/>
      <c r="H2" s="2"/>
      <c r="I2" s="2"/>
      <c r="J2" s="2"/>
      <c r="K2" s="2"/>
      <c r="L2" s="2"/>
      <c r="M2" s="2"/>
      <c r="N2" s="2"/>
      <c r="O2" s="2"/>
      <c r="P2" s="2"/>
      <c r="Q2" s="2"/>
    </row>
    <row r="3" spans="1:17" x14ac:dyDescent="0.3">
      <c r="A3" s="3"/>
      <c r="B3" s="3"/>
      <c r="C3" s="3"/>
      <c r="D3" s="3"/>
      <c r="E3" s="3"/>
      <c r="F3" s="3"/>
      <c r="G3" s="3"/>
    </row>
    <row r="4" spans="1:17" ht="60" customHeight="1" x14ac:dyDescent="0.3">
      <c r="A4" s="26" t="s">
        <v>407</v>
      </c>
      <c r="B4" s="26" t="s">
        <v>465</v>
      </c>
      <c r="C4" s="26" t="s">
        <v>466</v>
      </c>
      <c r="D4" s="26" t="s">
        <v>467</v>
      </c>
      <c r="E4" s="26" t="s">
        <v>468</v>
      </c>
      <c r="F4" s="26" t="s">
        <v>469</v>
      </c>
      <c r="G4" s="26" t="s">
        <v>470</v>
      </c>
      <c r="H4" s="27" t="s">
        <v>471</v>
      </c>
      <c r="I4" s="27" t="s">
        <v>472</v>
      </c>
      <c r="J4" s="27" t="s">
        <v>473</v>
      </c>
      <c r="K4" s="27" t="s">
        <v>474</v>
      </c>
      <c r="L4" s="27" t="s">
        <v>475</v>
      </c>
      <c r="M4" s="27" t="s">
        <v>476</v>
      </c>
      <c r="N4" s="27" t="s">
        <v>477</v>
      </c>
      <c r="O4" s="27" t="s">
        <v>478</v>
      </c>
      <c r="P4" s="27" t="s">
        <v>479</v>
      </c>
      <c r="Q4" s="27" t="s">
        <v>480</v>
      </c>
    </row>
    <row r="5" spans="1:17" x14ac:dyDescent="0.3">
      <c r="A5" s="6" t="s">
        <v>30</v>
      </c>
      <c r="B5" s="14">
        <f>COUNTIFS('Master Data'!$C$2:$C$961,"Yes",'Master Data'!$AE$2:$AE$961,"Excellent")</f>
        <v>191</v>
      </c>
      <c r="C5" s="14">
        <f>COUNTIFS('Master Data'!$C$2:$C$961,"Yes",'Master Data'!$AE$2:$AE$961,"Good")</f>
        <v>395</v>
      </c>
      <c r="D5" s="14">
        <f>COUNTIFS('Master Data'!$C$2:$C$961,"Yes",'Master Data'!$AE$2:$AE$961,"Okay")</f>
        <v>311</v>
      </c>
      <c r="E5" s="14">
        <f>COUNTIFS('Master Data'!$C$2:$C$961,"Yes",'Master Data'!$AE$2:$AE$961,"Poor")</f>
        <v>37</v>
      </c>
      <c r="F5" s="14">
        <f>COUNTIFS('Master Data'!$C$2:$C$961,"Yes",'Master Data'!$AE$2:$AE$961,"Very poor")</f>
        <v>9</v>
      </c>
      <c r="G5" s="9">
        <f>(E5+F5)/COUNTIF('Master Data'!$C$2:$C$961,"Yes")</f>
        <v>4.878048780487805E-2</v>
      </c>
      <c r="H5" s="22">
        <f>COUNTIFS('Master Data'!$C$2:$C$961,"Yes",'Master Data'!$K$2:$K$961,0,'Master Data'!$AE$2:$AE$961,"Excellent")</f>
        <v>85</v>
      </c>
      <c r="I5" s="21">
        <f>H5/COUNTIF('Master Data'!$C$2:$C$961,"Yes")</f>
        <v>9.0137857900318127E-2</v>
      </c>
      <c r="J5" s="22">
        <f>COUNTIFS('Master Data'!$C$2:$C$961,"Yes",'Master Data'!$K$2:$K$961,0,'Master Data'!$AE$2:$AE$961,"Good")</f>
        <v>229</v>
      </c>
      <c r="K5" s="21">
        <f>J5/COUNTIF('Master Data'!$C$2:$C$961,"Yes")</f>
        <v>0.24284199363732767</v>
      </c>
      <c r="L5" s="22">
        <f>COUNTIFS('Master Data'!$C$2:$C$961,"Yes",'Master Data'!$K$2:$K$961,0,'Master Data'!$AE$2:$AE$961,"Okay")</f>
        <v>238</v>
      </c>
      <c r="M5" s="21">
        <f>L5/COUNTIF('Master Data'!$C$2:$C$961,"Yes")</f>
        <v>0.2523860021208908</v>
      </c>
      <c r="N5" s="22">
        <f>COUNTIFS('Master Data'!$C$2:$C$961,"Yes",'Master Data'!$K$2:$K$961,0,'Master Data'!$AE$2:$AE$961,"Poor")</f>
        <v>32</v>
      </c>
      <c r="O5" s="21">
        <f>N5/COUNTIF('Master Data'!$C$2:$C$961,"Yes")</f>
        <v>3.3934252386002124E-2</v>
      </c>
      <c r="P5" s="22">
        <f>COUNTIFS('Master Data'!$C$2:$C$961,"Yes",'Master Data'!$K$2:$K$961,0,'Master Data'!$AE$2:$AE$961,"Very poor")</f>
        <v>8</v>
      </c>
      <c r="Q5" s="21">
        <f>P5/COUNTIF('Master Data'!$C$2:$C$961,"Yes")</f>
        <v>8.483563096500531E-3</v>
      </c>
    </row>
    <row r="6" spans="1:17" x14ac:dyDescent="0.3">
      <c r="A6" s="7" t="s">
        <v>31</v>
      </c>
      <c r="B6" s="15">
        <f>COUNTIFS('Master Data'!$C$2:$C$961,"Yes",'Master Data'!$AF$2:$AF$961,"Excellent")</f>
        <v>160</v>
      </c>
      <c r="C6" s="15">
        <f>COUNTIFS('Master Data'!$C$2:$C$961,"Yes",'Master Data'!$AF$2:$AF$961,"Good")</f>
        <v>433</v>
      </c>
      <c r="D6" s="15">
        <f>COUNTIFS('Master Data'!$C$2:$C$961,"Yes",'Master Data'!$AF$2:$AF$961,"Okay")</f>
        <v>313</v>
      </c>
      <c r="E6" s="15">
        <f>COUNTIFS('Master Data'!$C$2:$C$961,"Yes",'Master Data'!$AF$2:$AF$961,"Poor")</f>
        <v>32</v>
      </c>
      <c r="F6" s="15">
        <f>COUNTIFS('Master Data'!$C$2:$C$961,"Yes",'Master Data'!$AF$2:$AF$961,"Very poor")</f>
        <v>5</v>
      </c>
      <c r="G6" s="11">
        <f>(E6+F6)/COUNTIF('Master Data'!$C$2:$C$961,"Yes")</f>
        <v>3.9236479321314952E-2</v>
      </c>
      <c r="H6" s="22">
        <f>COUNTIFS('Master Data'!$C$2:$C$961,"Yes",'Master Data'!$K$2:$K$961,0,'Master Data'!$AF$2:$AF$961,"Excellent")</f>
        <v>68</v>
      </c>
      <c r="I6" s="21">
        <f>H6/COUNTIF('Master Data'!$C$2:$C$961,"Yes")</f>
        <v>7.2110286320254513E-2</v>
      </c>
      <c r="J6" s="22">
        <f>COUNTIFS('Master Data'!$C$2:$C$961,"Yes",'Master Data'!$K$2:$K$961,0,'Master Data'!$AF$2:$AF$961,"Good")</f>
        <v>259</v>
      </c>
      <c r="K6" s="21">
        <f>J6/COUNTIF('Master Data'!$C$2:$C$961,"Yes")</f>
        <v>0.27465535524920465</v>
      </c>
      <c r="L6" s="22">
        <f>COUNTIFS('Master Data'!$C$2:$C$961,"Yes",'Master Data'!$K$2:$K$961,0,'Master Data'!$AF$2:$AF$961,"Okay")</f>
        <v>233</v>
      </c>
      <c r="M6" s="21">
        <f>L6/COUNTIF('Master Data'!$C$2:$C$961,"Yes")</f>
        <v>0.24708377518557795</v>
      </c>
      <c r="N6" s="22">
        <f>COUNTIFS('Master Data'!$C$2:$C$961,"Yes",'Master Data'!$K$2:$K$961,0,'Master Data'!$AF$2:$AF$961,"Poor")</f>
        <v>27</v>
      </c>
      <c r="O6" s="21">
        <f>N6/COUNTIF('Master Data'!$C$2:$C$961,"Yes")</f>
        <v>2.863202545068929E-2</v>
      </c>
      <c r="P6" s="22">
        <f>COUNTIFS('Master Data'!$C$2:$C$961,"Yes",'Master Data'!$K$2:$K$961,0,'Master Data'!$AF$2:$AF$961,"Very poor")</f>
        <v>5</v>
      </c>
      <c r="Q6" s="21">
        <f>P6/COUNTIF('Master Data'!$C$2:$C$961,"Yes")</f>
        <v>5.3022269353128317E-3</v>
      </c>
    </row>
    <row r="7" spans="1:17" x14ac:dyDescent="0.3">
      <c r="A7" s="6" t="s">
        <v>408</v>
      </c>
      <c r="B7" s="14">
        <f>COUNTIFS('Master Data'!$C$2:$C$961,"Yes",'Master Data'!$AG$2:$AG$961,"Excellent")</f>
        <v>160</v>
      </c>
      <c r="C7" s="14">
        <f>COUNTIFS('Master Data'!$C$2:$C$961,"Yes",'Master Data'!$AG$2:$AG$961,"Good")</f>
        <v>351</v>
      </c>
      <c r="D7" s="14">
        <f>COUNTIFS('Master Data'!$C$2:$C$961,"Yes",'Master Data'!$AG$2:$AG$961,"Okay")</f>
        <v>348</v>
      </c>
      <c r="E7" s="14">
        <f>COUNTIFS('Master Data'!$C$2:$C$961,"Yes",'Master Data'!$AG$2:$AG$961,"Poor")</f>
        <v>73</v>
      </c>
      <c r="F7" s="14">
        <f>COUNTIFS('Master Data'!$C$2:$C$961,"Yes",'Master Data'!$AG$2:$AG$961,"Very poor")</f>
        <v>11</v>
      </c>
      <c r="G7" s="9">
        <f>(E7+F7)/COUNTIF('Master Data'!$C$2:$C$961,"Yes")</f>
        <v>8.9077412513255572E-2</v>
      </c>
      <c r="H7" s="22">
        <f>COUNTIFS('Master Data'!$C$2:$C$961,"Yes",'Master Data'!$K$2:$K$961,0,'Master Data'!$AG$2:$AG$961,"Excellent")</f>
        <v>52</v>
      </c>
      <c r="I7" s="21">
        <f>H7/COUNTIF('Master Data'!$C$2:$C$961,"Yes")</f>
        <v>5.5143160127253447E-2</v>
      </c>
      <c r="J7" s="22">
        <f>COUNTIFS('Master Data'!$C$2:$C$961,"Yes",'Master Data'!$K$2:$K$961,0,'Master Data'!$AG$2:$AG$961,"Good")</f>
        <v>196</v>
      </c>
      <c r="K7" s="21">
        <f>J7/COUNTIF('Master Data'!$C$2:$C$961,"Yes")</f>
        <v>0.20784729586426298</v>
      </c>
      <c r="L7" s="22">
        <f>COUNTIFS('Master Data'!$C$2:$C$961,"Yes",'Master Data'!$K$2:$K$961,0,'Master Data'!$AG$2:$AG$961,"Okay")</f>
        <v>268</v>
      </c>
      <c r="M7" s="21">
        <f>L7/COUNTIF('Master Data'!$C$2:$C$961,"Yes")</f>
        <v>0.28419936373276777</v>
      </c>
      <c r="N7" s="22">
        <f>COUNTIFS('Master Data'!$C$2:$C$961,"Yes",'Master Data'!$K$2:$K$961,0,'Master Data'!$AG$2:$AG$961,"Poor")</f>
        <v>65</v>
      </c>
      <c r="O7" s="21">
        <f>N7/COUNTIF('Master Data'!$C$2:$C$961,"Yes")</f>
        <v>6.8928950159066804E-2</v>
      </c>
      <c r="P7" s="22">
        <f>COUNTIFS('Master Data'!$C$2:$C$961,"Yes",'Master Data'!$K$2:$K$961,0,'Master Data'!$AG$2:$AG$961,"Very poor")</f>
        <v>11</v>
      </c>
      <c r="Q7" s="21">
        <f>P7/COUNTIF('Master Data'!$C$2:$C$961,"Yes")</f>
        <v>1.166489925768823E-2</v>
      </c>
    </row>
    <row r="8" spans="1:17" x14ac:dyDescent="0.3">
      <c r="A8" s="3"/>
      <c r="B8" s="3"/>
      <c r="C8" s="3"/>
      <c r="D8" s="3"/>
      <c r="E8" s="3"/>
      <c r="F8" s="3"/>
      <c r="G8" s="3"/>
    </row>
    <row r="9" spans="1:17" x14ac:dyDescent="0.3">
      <c r="A9" s="3"/>
      <c r="B9" s="3"/>
      <c r="C9" s="3"/>
      <c r="D9" s="3"/>
      <c r="E9" s="3"/>
      <c r="F9" s="3"/>
      <c r="G9" s="3"/>
    </row>
    <row r="10" spans="1:17" x14ac:dyDescent="0.3">
      <c r="A10" s="3"/>
      <c r="B10" s="3"/>
      <c r="C10" s="3"/>
      <c r="D10" s="3"/>
      <c r="E10" s="3"/>
      <c r="F10" s="3"/>
      <c r="G10" s="3"/>
    </row>
    <row r="11" spans="1:17" ht="45" customHeight="1" x14ac:dyDescent="0.3">
      <c r="A11" s="26" t="s">
        <v>481</v>
      </c>
      <c r="B11" s="26" t="s">
        <v>442</v>
      </c>
      <c r="C11" s="26" t="s">
        <v>443</v>
      </c>
      <c r="D11" s="25" t="s">
        <v>437</v>
      </c>
      <c r="E11" s="25" t="s">
        <v>444</v>
      </c>
      <c r="F11" s="3"/>
      <c r="G11" s="3"/>
    </row>
    <row r="12" spans="1:17" x14ac:dyDescent="0.3">
      <c r="A12" s="6" t="s">
        <v>59</v>
      </c>
      <c r="B12" s="14">
        <f>COUNTIFS('Master Data'!$C$2:$C$961,"Yes",'Master Data'!$AD$2:$AD$961,A12)</f>
        <v>182</v>
      </c>
      <c r="C12" s="9">
        <f>B12/COUNTIF('Master Data'!$C$2:$C$961,"Yes")</f>
        <v>0.19300106044538706</v>
      </c>
      <c r="D12" s="20">
        <f>COUNTIFS('Master Data'!$C$2:$C$961,"Yes",'Master Data'!$K$2:$K$961,0,'Master Data'!$AD$2:$AD$961,A12)</f>
        <v>56</v>
      </c>
      <c r="E12" s="23">
        <f>D12/COUNTIF('Master Data'!$C$2:$C$961,"Yes")</f>
        <v>5.9384941675503712E-2</v>
      </c>
      <c r="F12" s="3"/>
      <c r="G12" s="3"/>
    </row>
    <row r="13" spans="1:17" x14ac:dyDescent="0.3">
      <c r="A13" s="7" t="s">
        <v>46</v>
      </c>
      <c r="B13" s="15">
        <f>COUNTIFS('Master Data'!$C$2:$C$961,"Yes",'Master Data'!$AD$2:$AD$961,A13)</f>
        <v>308</v>
      </c>
      <c r="C13" s="11">
        <f>B13/COUNTIF('Master Data'!$C$2:$C$961,"Yes")</f>
        <v>0.32661717921527039</v>
      </c>
      <c r="D13" s="20">
        <f>COUNTIFS('Master Data'!$C$2:$C$961,"Yes",'Master Data'!$K$2:$K$961,0,'Master Data'!$AD$2:$AD$961,A13)</f>
        <v>153</v>
      </c>
      <c r="E13" s="23">
        <f>D13/COUNTIF('Master Data'!$C$2:$C$961,"Yes")</f>
        <v>0.16224814422057265</v>
      </c>
      <c r="F13" s="3"/>
      <c r="G13" s="3"/>
    </row>
    <row r="14" spans="1:17" x14ac:dyDescent="0.3">
      <c r="A14" s="6" t="s">
        <v>53</v>
      </c>
      <c r="B14" s="14">
        <f>COUNTIFS('Master Data'!$C$2:$C$961,"Yes",'Master Data'!$AD$2:$AD$961,A14)</f>
        <v>326</v>
      </c>
      <c r="C14" s="9">
        <f>B14/COUNTIF('Master Data'!$C$2:$C$961,"Yes")</f>
        <v>0.34570519618239659</v>
      </c>
      <c r="D14" s="20">
        <f>COUNTIFS('Master Data'!$C$2:$C$961,"Yes",'Master Data'!$K$2:$K$961,0,'Master Data'!$AD$2:$AD$961,A14)</f>
        <v>264</v>
      </c>
      <c r="E14" s="23">
        <f>D14/COUNTIF('Master Data'!$C$2:$C$961,"Yes")</f>
        <v>0.27995758218451749</v>
      </c>
      <c r="F14" s="3"/>
      <c r="G14" s="3"/>
    </row>
    <row r="15" spans="1:17" x14ac:dyDescent="0.3">
      <c r="A15" s="7" t="s">
        <v>77</v>
      </c>
      <c r="B15" s="15">
        <f>COUNTIFS('Master Data'!$C$2:$C$961,"Yes",'Master Data'!$AD$2:$AD$961,A15)</f>
        <v>94</v>
      </c>
      <c r="C15" s="11">
        <f>B15/COUNTIF('Master Data'!$C$2:$C$961,"Yes")</f>
        <v>9.9681866383881226E-2</v>
      </c>
      <c r="D15" s="20">
        <f>COUNTIFS('Master Data'!$C$2:$C$961,"Yes",'Master Data'!$K$2:$K$961,0,'Master Data'!$AD$2:$AD$961,A15)</f>
        <v>86</v>
      </c>
      <c r="E15" s="23">
        <f>D15/COUNTIF('Master Data'!$C$2:$C$961,"Yes")</f>
        <v>9.1198303287380697E-2</v>
      </c>
      <c r="F15" s="3"/>
      <c r="G15" s="3"/>
    </row>
    <row r="16" spans="1:17" x14ac:dyDescent="0.3">
      <c r="A16" s="6" t="s">
        <v>120</v>
      </c>
      <c r="B16" s="14">
        <f>COUNTIFS('Master Data'!$C$2:$C$961,"Yes",'Master Data'!$AD$2:$AD$961,A16)</f>
        <v>33</v>
      </c>
      <c r="C16" s="9">
        <f>B16/COUNTIF('Master Data'!$C$2:$C$961,"Yes")</f>
        <v>3.4994697773064687E-2</v>
      </c>
      <c r="D16" s="20">
        <f>COUNTIFS('Master Data'!$C$2:$C$961,"Yes",'Master Data'!$K$2:$K$961,0,'Master Data'!$AD$2:$AD$961,A16)</f>
        <v>33</v>
      </c>
      <c r="E16" s="23">
        <f>D16/COUNTIF('Master Data'!$C$2:$C$961,"Yes")</f>
        <v>3.4994697773064687E-2</v>
      </c>
      <c r="F16" s="3"/>
      <c r="G16" s="3"/>
    </row>
    <row r="20" spans="1:11" x14ac:dyDescent="0.3">
      <c r="A20" s="58" t="s">
        <v>580</v>
      </c>
      <c r="B20" s="58"/>
      <c r="C20" s="58"/>
      <c r="D20" s="58"/>
      <c r="E20" s="58"/>
      <c r="F20" s="58"/>
      <c r="G20" s="58"/>
      <c r="H20" s="58"/>
      <c r="I20" s="58"/>
      <c r="J20" s="58"/>
      <c r="K20" s="58"/>
    </row>
    <row r="21" spans="1:11" ht="28.8" x14ac:dyDescent="0.3">
      <c r="A21" s="59" t="s">
        <v>35</v>
      </c>
      <c r="B21" s="71" t="s">
        <v>581</v>
      </c>
      <c r="C21" s="71" t="s">
        <v>582</v>
      </c>
      <c r="D21" s="71" t="s">
        <v>583</v>
      </c>
      <c r="E21" s="71" t="s">
        <v>584</v>
      </c>
      <c r="F21" s="71" t="s">
        <v>585</v>
      </c>
      <c r="G21" s="71" t="s">
        <v>586</v>
      </c>
      <c r="H21" s="71" t="s">
        <v>587</v>
      </c>
      <c r="I21" s="71" t="s">
        <v>588</v>
      </c>
      <c r="J21" s="71" t="s">
        <v>589</v>
      </c>
      <c r="K21" s="72" t="s">
        <v>590</v>
      </c>
    </row>
    <row r="22" spans="1:11" x14ac:dyDescent="0.3">
      <c r="A22" s="60" t="s">
        <v>108</v>
      </c>
      <c r="B22" s="73">
        <v>0.11278195488721804</v>
      </c>
      <c r="C22" s="73">
        <v>0.10655737704918032</v>
      </c>
      <c r="D22" s="73">
        <v>0.2857142857142857</v>
      </c>
      <c r="E22" s="73">
        <v>0.28688524590163933</v>
      </c>
      <c r="F22" s="73">
        <v>0.47368421052631576</v>
      </c>
      <c r="G22" s="73">
        <v>0.46721311475409838</v>
      </c>
      <c r="H22" s="73">
        <v>9.7744360902255634E-2</v>
      </c>
      <c r="I22" s="73">
        <v>0.10655737704918032</v>
      </c>
      <c r="J22" s="73">
        <v>3.007518796992481E-2</v>
      </c>
      <c r="K22" s="74">
        <v>3.2786885245901641E-2</v>
      </c>
    </row>
    <row r="23" spans="1:11" x14ac:dyDescent="0.3">
      <c r="A23" s="60" t="s">
        <v>48</v>
      </c>
      <c r="B23" s="73">
        <v>0.10144927536231885</v>
      </c>
      <c r="C23" s="73">
        <v>6.25E-2</v>
      </c>
      <c r="D23" s="73">
        <v>0.31159420289855072</v>
      </c>
      <c r="E23" s="73">
        <v>0.22916666666666666</v>
      </c>
      <c r="F23" s="73">
        <v>0.47826086956521741</v>
      </c>
      <c r="G23" s="73">
        <v>0.55208333333333337</v>
      </c>
      <c r="H23" s="73">
        <v>9.420289855072464E-2</v>
      </c>
      <c r="I23" s="73">
        <v>0.13541666666666666</v>
      </c>
      <c r="J23" s="73">
        <v>1.4492753623188406E-2</v>
      </c>
      <c r="K23" s="74">
        <v>2.0833333333333332E-2</v>
      </c>
    </row>
    <row r="24" spans="1:11" x14ac:dyDescent="0.3">
      <c r="A24" s="60" t="s">
        <v>70</v>
      </c>
      <c r="B24" s="73">
        <v>0.13385826771653545</v>
      </c>
      <c r="C24" s="73">
        <v>0.10204081632653061</v>
      </c>
      <c r="D24" s="73">
        <v>0.34645669291338582</v>
      </c>
      <c r="E24" s="73">
        <v>0.32653061224489793</v>
      </c>
      <c r="F24" s="73">
        <v>0.42519685039370081</v>
      </c>
      <c r="G24" s="73">
        <v>0.46938775510204084</v>
      </c>
      <c r="H24" s="73">
        <v>8.6614173228346455E-2</v>
      </c>
      <c r="I24" s="73">
        <v>9.1836734693877556E-2</v>
      </c>
      <c r="J24" s="73">
        <v>7.874015748031496E-3</v>
      </c>
      <c r="K24" s="74">
        <v>1.020408163265306E-2</v>
      </c>
    </row>
    <row r="25" spans="1:11" x14ac:dyDescent="0.3">
      <c r="A25" s="60" t="s">
        <v>60</v>
      </c>
      <c r="B25" s="73">
        <v>0.41732283464566927</v>
      </c>
      <c r="C25" s="73">
        <v>0.13043478260869565</v>
      </c>
      <c r="D25" s="73">
        <v>0.33070866141732286</v>
      </c>
      <c r="E25" s="73">
        <v>0.21739130434782608</v>
      </c>
      <c r="F25" s="73">
        <v>0.19685039370078741</v>
      </c>
      <c r="G25" s="73">
        <v>0.43478260869565216</v>
      </c>
      <c r="H25" s="73">
        <v>4.7244094488188976E-2</v>
      </c>
      <c r="I25" s="73">
        <v>0.17391304347826086</v>
      </c>
      <c r="J25" s="73">
        <v>7.874015748031496E-3</v>
      </c>
      <c r="K25" s="74">
        <v>4.3478260869565216E-2</v>
      </c>
    </row>
    <row r="26" spans="1:11" x14ac:dyDescent="0.3">
      <c r="A26" s="60" t="s">
        <v>55</v>
      </c>
      <c r="B26" s="73">
        <v>0.12857142857142856</v>
      </c>
      <c r="C26" s="73">
        <v>7.9545454545454544E-2</v>
      </c>
      <c r="D26" s="73">
        <v>0.41428571428571431</v>
      </c>
      <c r="E26" s="73">
        <v>0.39772727272727271</v>
      </c>
      <c r="F26" s="73">
        <v>0.35714285714285715</v>
      </c>
      <c r="G26" s="73">
        <v>0.39772727272727271</v>
      </c>
      <c r="H26" s="73">
        <v>9.285714285714286E-2</v>
      </c>
      <c r="I26" s="73">
        <v>0.11363636363636363</v>
      </c>
      <c r="J26" s="73">
        <v>7.1428571428571426E-3</v>
      </c>
      <c r="K26" s="74">
        <v>1.1363636363636364E-2</v>
      </c>
    </row>
    <row r="27" spans="1:11" x14ac:dyDescent="0.3">
      <c r="A27" s="60" t="s">
        <v>82</v>
      </c>
      <c r="B27" s="73">
        <v>0.20512820512820512</v>
      </c>
      <c r="C27" s="73">
        <v>7.4999999999999997E-2</v>
      </c>
      <c r="D27" s="73">
        <v>0.35897435897435898</v>
      </c>
      <c r="E27" s="73">
        <v>0.3</v>
      </c>
      <c r="F27" s="73">
        <v>0.41025641025641024</v>
      </c>
      <c r="G27" s="73">
        <v>0.57499999999999996</v>
      </c>
      <c r="H27" s="73">
        <v>2.564102564102564E-2</v>
      </c>
      <c r="I27" s="73">
        <v>0.05</v>
      </c>
      <c r="J27" s="73">
        <v>0</v>
      </c>
      <c r="K27" s="74">
        <v>0</v>
      </c>
    </row>
    <row r="28" spans="1:11" x14ac:dyDescent="0.3">
      <c r="A28" s="60" t="s">
        <v>63</v>
      </c>
      <c r="B28" s="73">
        <v>0.12790697674418605</v>
      </c>
      <c r="C28" s="73">
        <v>9.8039215686274508E-2</v>
      </c>
      <c r="D28" s="73">
        <v>0.60465116279069764</v>
      </c>
      <c r="E28" s="73">
        <v>0.50980392156862742</v>
      </c>
      <c r="F28" s="73">
        <v>0.22093023255813954</v>
      </c>
      <c r="G28" s="73">
        <v>0.31372549019607843</v>
      </c>
      <c r="H28" s="73">
        <v>4.6511627906976744E-2</v>
      </c>
      <c r="I28" s="73">
        <v>7.8431372549019607E-2</v>
      </c>
      <c r="J28" s="73">
        <v>0</v>
      </c>
      <c r="K28" s="74">
        <v>0</v>
      </c>
    </row>
    <row r="29" spans="1:11" x14ac:dyDescent="0.3">
      <c r="A29" s="60" t="s">
        <v>76</v>
      </c>
      <c r="B29" s="73">
        <v>0.10416666666666667</v>
      </c>
      <c r="C29" s="73">
        <v>4.6875E-2</v>
      </c>
      <c r="D29" s="73">
        <v>0.40625</v>
      </c>
      <c r="E29" s="73">
        <v>0.375</v>
      </c>
      <c r="F29" s="73">
        <v>0.35416666666666669</v>
      </c>
      <c r="G29" s="73">
        <v>0.390625</v>
      </c>
      <c r="H29" s="73">
        <v>0.11458333333333333</v>
      </c>
      <c r="I29" s="73">
        <v>0.15625</v>
      </c>
      <c r="J29" s="73">
        <v>2.0833333333333332E-2</v>
      </c>
      <c r="K29" s="74">
        <v>3.125E-2</v>
      </c>
    </row>
    <row r="30" spans="1:11" x14ac:dyDescent="0.3">
      <c r="A30" s="60" t="s">
        <v>492</v>
      </c>
      <c r="B30" s="73">
        <v>0.33333333333333331</v>
      </c>
      <c r="C30" s="73">
        <v>0.22222222222222221</v>
      </c>
      <c r="D30" s="73">
        <v>0.4</v>
      </c>
      <c r="E30" s="73">
        <v>0.44444444444444442</v>
      </c>
      <c r="F30" s="73">
        <v>0.26666666666666666</v>
      </c>
      <c r="G30" s="73">
        <v>0.33333333333333331</v>
      </c>
      <c r="H30" s="73">
        <v>0</v>
      </c>
      <c r="I30" s="73">
        <v>0</v>
      </c>
      <c r="J30" s="73">
        <v>0</v>
      </c>
      <c r="K30" s="74">
        <v>0</v>
      </c>
    </row>
    <row r="31" spans="1:11" x14ac:dyDescent="0.3">
      <c r="A31" s="32"/>
      <c r="B31" s="61"/>
      <c r="C31" s="61"/>
      <c r="D31" s="61"/>
      <c r="E31" s="61"/>
      <c r="F31" s="61"/>
      <c r="G31" s="61"/>
      <c r="H31" s="61"/>
      <c r="I31" s="61"/>
      <c r="J31" s="61"/>
      <c r="K31" s="61"/>
    </row>
    <row r="32" spans="1:11" x14ac:dyDescent="0.3">
      <c r="A32" s="58" t="s">
        <v>591</v>
      </c>
      <c r="B32" s="58"/>
      <c r="C32" s="58"/>
      <c r="D32" s="58"/>
      <c r="E32" s="58"/>
      <c r="F32" s="58"/>
      <c r="G32" s="58"/>
      <c r="H32" s="58"/>
      <c r="I32" s="58"/>
      <c r="J32" s="58"/>
      <c r="K32" s="58"/>
    </row>
    <row r="33" spans="1:11" ht="28.8" x14ac:dyDescent="0.3">
      <c r="A33" s="59" t="s">
        <v>35</v>
      </c>
      <c r="B33" s="71" t="s">
        <v>581</v>
      </c>
      <c r="C33" s="71" t="s">
        <v>582</v>
      </c>
      <c r="D33" s="71" t="s">
        <v>583</v>
      </c>
      <c r="E33" s="71" t="s">
        <v>584</v>
      </c>
      <c r="F33" s="71" t="s">
        <v>585</v>
      </c>
      <c r="G33" s="71" t="s">
        <v>586</v>
      </c>
      <c r="H33" s="71" t="s">
        <v>587</v>
      </c>
      <c r="I33" s="71" t="s">
        <v>588</v>
      </c>
      <c r="J33" s="71" t="s">
        <v>589</v>
      </c>
      <c r="K33" s="72" t="s">
        <v>590</v>
      </c>
    </row>
    <row r="34" spans="1:11" x14ac:dyDescent="0.3">
      <c r="A34" s="60" t="s">
        <v>108</v>
      </c>
      <c r="B34" s="73">
        <v>0.18045112781954886</v>
      </c>
      <c r="C34" s="73">
        <v>0.18032786885245902</v>
      </c>
      <c r="D34" s="73">
        <v>0.39097744360902253</v>
      </c>
      <c r="E34" s="73">
        <v>0.38524590163934425</v>
      </c>
      <c r="F34" s="73">
        <v>0.36842105263157893</v>
      </c>
      <c r="G34" s="73">
        <v>0.36885245901639346</v>
      </c>
      <c r="H34" s="73">
        <v>4.5112781954887216E-2</v>
      </c>
      <c r="I34" s="73">
        <v>4.9180327868852458E-2</v>
      </c>
      <c r="J34" s="73">
        <v>1.5037593984962405E-2</v>
      </c>
      <c r="K34" s="74">
        <v>1.6393442622950821E-2</v>
      </c>
    </row>
    <row r="35" spans="1:11" x14ac:dyDescent="0.3">
      <c r="A35" s="60" t="s">
        <v>48</v>
      </c>
      <c r="B35" s="73">
        <v>0.13768115942028986</v>
      </c>
      <c r="C35" s="73">
        <v>0.10416666666666667</v>
      </c>
      <c r="D35" s="73">
        <v>0.41304347826086957</v>
      </c>
      <c r="E35" s="73">
        <v>0.36458333333333331</v>
      </c>
      <c r="F35" s="73">
        <v>0.39130434782608697</v>
      </c>
      <c r="G35" s="73">
        <v>0.44791666666666669</v>
      </c>
      <c r="H35" s="73">
        <v>5.0724637681159424E-2</v>
      </c>
      <c r="I35" s="73">
        <v>7.2916666666666671E-2</v>
      </c>
      <c r="J35" s="73">
        <v>7.246376811594203E-3</v>
      </c>
      <c r="K35" s="74">
        <v>1.0416666666666666E-2</v>
      </c>
    </row>
    <row r="36" spans="1:11" x14ac:dyDescent="0.3">
      <c r="A36" s="60" t="s">
        <v>70</v>
      </c>
      <c r="B36" s="73">
        <v>0.14960629921259844</v>
      </c>
      <c r="C36" s="73">
        <v>0.1326530612244898</v>
      </c>
      <c r="D36" s="73">
        <v>0.44881889763779526</v>
      </c>
      <c r="E36" s="73">
        <v>0.43877551020408162</v>
      </c>
      <c r="F36" s="73">
        <v>0.36220472440944884</v>
      </c>
      <c r="G36" s="73">
        <v>0.37755102040816324</v>
      </c>
      <c r="H36" s="73">
        <v>3.1496062992125984E-2</v>
      </c>
      <c r="I36" s="73">
        <v>4.0816326530612242E-2</v>
      </c>
      <c r="J36" s="73">
        <v>7.874015748031496E-3</v>
      </c>
      <c r="K36" s="74">
        <v>1.020408163265306E-2</v>
      </c>
    </row>
    <row r="37" spans="1:11" x14ac:dyDescent="0.3">
      <c r="A37" s="60" t="s">
        <v>60</v>
      </c>
      <c r="B37" s="73">
        <v>0.38582677165354329</v>
      </c>
      <c r="C37" s="73">
        <v>0.13043478260869565</v>
      </c>
      <c r="D37" s="73">
        <v>0.37007874015748032</v>
      </c>
      <c r="E37" s="73">
        <v>0.17391304347826086</v>
      </c>
      <c r="F37" s="73">
        <v>0.2125984251968504</v>
      </c>
      <c r="G37" s="73">
        <v>0.56521739130434778</v>
      </c>
      <c r="H37" s="73">
        <v>2.3622047244094488E-2</v>
      </c>
      <c r="I37" s="73">
        <v>8.6956521739130432E-2</v>
      </c>
      <c r="J37" s="73">
        <v>7.874015748031496E-3</v>
      </c>
      <c r="K37" s="74">
        <v>4.3478260869565216E-2</v>
      </c>
    </row>
    <row r="38" spans="1:11" x14ac:dyDescent="0.3">
      <c r="A38" s="60" t="s">
        <v>55</v>
      </c>
      <c r="B38" s="73">
        <v>0.22142857142857142</v>
      </c>
      <c r="C38" s="73">
        <v>0.19318181818181818</v>
      </c>
      <c r="D38" s="73">
        <v>0.40714285714285714</v>
      </c>
      <c r="E38" s="73">
        <v>0.39772727272727271</v>
      </c>
      <c r="F38" s="73">
        <v>0.32142857142857145</v>
      </c>
      <c r="G38" s="73">
        <v>0.35227272727272729</v>
      </c>
      <c r="H38" s="73">
        <v>2.8571428571428571E-2</v>
      </c>
      <c r="I38" s="73">
        <v>3.4090909090909088E-2</v>
      </c>
      <c r="J38" s="73">
        <v>2.1428571428571429E-2</v>
      </c>
      <c r="K38" s="74">
        <v>2.2727272727272728E-2</v>
      </c>
    </row>
    <row r="39" spans="1:11" x14ac:dyDescent="0.3">
      <c r="A39" s="60" t="s">
        <v>82</v>
      </c>
      <c r="B39" s="73">
        <v>0.16666666666666666</v>
      </c>
      <c r="C39" s="73">
        <v>7.4999999999999997E-2</v>
      </c>
      <c r="D39" s="73">
        <v>0.44871794871794873</v>
      </c>
      <c r="E39" s="73">
        <v>0.35</v>
      </c>
      <c r="F39" s="73">
        <v>0.33333333333333331</v>
      </c>
      <c r="G39" s="73">
        <v>0.5</v>
      </c>
      <c r="H39" s="73">
        <v>5.128205128205128E-2</v>
      </c>
      <c r="I39" s="73">
        <v>7.4999999999999997E-2</v>
      </c>
      <c r="J39" s="73">
        <v>0</v>
      </c>
      <c r="K39" s="74">
        <v>0</v>
      </c>
    </row>
    <row r="40" spans="1:11" x14ac:dyDescent="0.3">
      <c r="A40" s="60" t="s">
        <v>63</v>
      </c>
      <c r="B40" s="73">
        <v>0.18604651162790697</v>
      </c>
      <c r="C40" s="73">
        <v>0.13725490196078433</v>
      </c>
      <c r="D40" s="73">
        <v>0.48837209302325579</v>
      </c>
      <c r="E40" s="73">
        <v>0.43137254901960786</v>
      </c>
      <c r="F40" s="73">
        <v>0.29069767441860467</v>
      </c>
      <c r="G40" s="73">
        <v>0.37254901960784315</v>
      </c>
      <c r="H40" s="73">
        <v>3.4883720930232558E-2</v>
      </c>
      <c r="I40" s="73">
        <v>5.8823529411764705E-2</v>
      </c>
      <c r="J40" s="73">
        <v>0</v>
      </c>
      <c r="K40" s="74">
        <v>0</v>
      </c>
    </row>
    <row r="41" spans="1:11" x14ac:dyDescent="0.3">
      <c r="A41" s="60" t="s">
        <v>76</v>
      </c>
      <c r="B41" s="73">
        <v>0.14583333333333334</v>
      </c>
      <c r="C41" s="73">
        <v>0.125</v>
      </c>
      <c r="D41" s="73">
        <v>0.41666666666666669</v>
      </c>
      <c r="E41" s="73">
        <v>0.359375</v>
      </c>
      <c r="F41" s="73">
        <v>0.36458333333333331</v>
      </c>
      <c r="G41" s="73">
        <v>0.4375</v>
      </c>
      <c r="H41" s="73">
        <v>6.25E-2</v>
      </c>
      <c r="I41" s="73">
        <v>6.25E-2</v>
      </c>
      <c r="J41" s="73">
        <v>1.0416666666666666E-2</v>
      </c>
      <c r="K41" s="74">
        <v>1.5625E-2</v>
      </c>
    </row>
    <row r="42" spans="1:11" x14ac:dyDescent="0.3">
      <c r="A42" s="60" t="s">
        <v>492</v>
      </c>
      <c r="B42" s="73">
        <v>0.33333333333333331</v>
      </c>
      <c r="C42" s="73">
        <v>0.22222222222222221</v>
      </c>
      <c r="D42" s="73">
        <v>0.46666666666666667</v>
      </c>
      <c r="E42" s="73">
        <v>0.55555555555555558</v>
      </c>
      <c r="F42" s="73">
        <v>0.2</v>
      </c>
      <c r="G42" s="73">
        <v>0.22222222222222221</v>
      </c>
      <c r="H42" s="73">
        <v>0</v>
      </c>
      <c r="I42" s="73">
        <v>0</v>
      </c>
      <c r="J42" s="73">
        <v>0</v>
      </c>
      <c r="K42" s="74">
        <v>0</v>
      </c>
    </row>
    <row r="43" spans="1:11" x14ac:dyDescent="0.3">
      <c r="A43" s="32"/>
      <c r="B43" s="61"/>
      <c r="C43" s="61"/>
      <c r="D43" s="61"/>
      <c r="E43" s="61"/>
      <c r="F43" s="61"/>
      <c r="G43" s="61"/>
      <c r="H43" s="61"/>
      <c r="I43" s="61"/>
      <c r="J43" s="61"/>
      <c r="K43" s="61"/>
    </row>
    <row r="44" spans="1:11" x14ac:dyDescent="0.3">
      <c r="A44" s="58" t="s">
        <v>592</v>
      </c>
      <c r="B44" s="58"/>
      <c r="C44" s="58"/>
      <c r="D44" s="58"/>
      <c r="E44" s="58"/>
      <c r="F44" s="58"/>
      <c r="G44" s="58"/>
      <c r="H44" s="58"/>
      <c r="I44" s="58"/>
      <c r="J44" s="58"/>
      <c r="K44" s="58"/>
    </row>
    <row r="45" spans="1:11" ht="28.8" x14ac:dyDescent="0.3">
      <c r="A45" s="59" t="s">
        <v>35</v>
      </c>
      <c r="B45" s="71" t="s">
        <v>593</v>
      </c>
      <c r="C45" s="71" t="s">
        <v>594</v>
      </c>
      <c r="D45" s="71" t="s">
        <v>595</v>
      </c>
      <c r="E45" s="71" t="s">
        <v>596</v>
      </c>
      <c r="F45" s="71" t="s">
        <v>597</v>
      </c>
      <c r="G45" s="71" t="s">
        <v>598</v>
      </c>
      <c r="H45" s="71" t="s">
        <v>599</v>
      </c>
      <c r="I45" s="71" t="s">
        <v>600</v>
      </c>
      <c r="J45" s="71" t="s">
        <v>601</v>
      </c>
      <c r="K45" s="72" t="s">
        <v>602</v>
      </c>
    </row>
    <row r="46" spans="1:11" x14ac:dyDescent="0.3">
      <c r="A46" s="60" t="s">
        <v>108</v>
      </c>
      <c r="B46" s="73">
        <v>0.10526315789473684</v>
      </c>
      <c r="C46" s="73">
        <v>9.0163934426229511E-2</v>
      </c>
      <c r="D46" s="73">
        <v>0.21052631578947367</v>
      </c>
      <c r="E46" s="73">
        <v>0.20491803278688525</v>
      </c>
      <c r="F46" s="73">
        <v>0.51879699248120303</v>
      </c>
      <c r="G46" s="73">
        <v>0.52459016393442626</v>
      </c>
      <c r="H46" s="73">
        <v>0.12781954887218044</v>
      </c>
      <c r="I46" s="73">
        <v>0.13934426229508196</v>
      </c>
      <c r="J46" s="73">
        <v>3.7593984962406013E-2</v>
      </c>
      <c r="K46" s="74">
        <v>4.0983606557377046E-2</v>
      </c>
    </row>
    <row r="47" spans="1:11" x14ac:dyDescent="0.3">
      <c r="A47" s="60" t="s">
        <v>48</v>
      </c>
      <c r="B47" s="73">
        <v>0.12318840579710146</v>
      </c>
      <c r="C47" s="73">
        <v>8.3333333333333329E-2</v>
      </c>
      <c r="D47" s="73">
        <v>0.37681159420289856</v>
      </c>
      <c r="E47" s="73">
        <v>0.28125</v>
      </c>
      <c r="F47" s="73">
        <v>0.37681159420289856</v>
      </c>
      <c r="G47" s="73">
        <v>0.45833333333333331</v>
      </c>
      <c r="H47" s="73">
        <v>7.2463768115942032E-2</v>
      </c>
      <c r="I47" s="73">
        <v>0.10416666666666667</v>
      </c>
      <c r="J47" s="73">
        <v>5.0724637681159424E-2</v>
      </c>
      <c r="K47" s="74">
        <v>7.2916666666666671E-2</v>
      </c>
    </row>
    <row r="48" spans="1:11" x14ac:dyDescent="0.3">
      <c r="A48" s="60" t="s">
        <v>70</v>
      </c>
      <c r="B48" s="73">
        <v>0.17322834645669291</v>
      </c>
      <c r="C48" s="73">
        <v>0.11224489795918367</v>
      </c>
      <c r="D48" s="73">
        <v>0.34645669291338582</v>
      </c>
      <c r="E48" s="73">
        <v>0.33673469387755101</v>
      </c>
      <c r="F48" s="73">
        <v>0.37795275590551181</v>
      </c>
      <c r="G48" s="73">
        <v>0.41836734693877553</v>
      </c>
      <c r="H48" s="73">
        <v>7.874015748031496E-2</v>
      </c>
      <c r="I48" s="73">
        <v>0.10204081632653061</v>
      </c>
      <c r="J48" s="73">
        <v>2.3622047244094488E-2</v>
      </c>
      <c r="K48" s="74">
        <v>3.0612244897959183E-2</v>
      </c>
    </row>
    <row r="49" spans="1:11" x14ac:dyDescent="0.3">
      <c r="A49" s="60" t="s">
        <v>60</v>
      </c>
      <c r="B49" s="73">
        <v>0.45669291338582679</v>
      </c>
      <c r="C49" s="73">
        <v>8.6956521739130432E-2</v>
      </c>
      <c r="D49" s="73">
        <v>0.36220472440944884</v>
      </c>
      <c r="E49" s="73">
        <v>0.2608695652173913</v>
      </c>
      <c r="F49" s="73">
        <v>0.12598425196850394</v>
      </c>
      <c r="G49" s="73">
        <v>0.39130434782608697</v>
      </c>
      <c r="H49" s="73">
        <v>3.937007874015748E-2</v>
      </c>
      <c r="I49" s="73">
        <v>0.17391304347826086</v>
      </c>
      <c r="J49" s="73">
        <v>1.5748031496062992E-2</v>
      </c>
      <c r="K49" s="74">
        <v>8.6956521739130432E-2</v>
      </c>
    </row>
    <row r="50" spans="1:11" x14ac:dyDescent="0.3">
      <c r="A50" s="60" t="s">
        <v>55</v>
      </c>
      <c r="B50" s="73">
        <v>0.18571428571428572</v>
      </c>
      <c r="C50" s="73">
        <v>0.125</v>
      </c>
      <c r="D50" s="73">
        <v>0.25714285714285712</v>
      </c>
      <c r="E50" s="73">
        <v>0.18181818181818182</v>
      </c>
      <c r="F50" s="73">
        <v>0.37142857142857144</v>
      </c>
      <c r="G50" s="73">
        <v>0.40909090909090912</v>
      </c>
      <c r="H50" s="73">
        <v>0.1357142857142857</v>
      </c>
      <c r="I50" s="73">
        <v>0.20454545454545456</v>
      </c>
      <c r="J50" s="73">
        <v>0.05</v>
      </c>
      <c r="K50" s="74">
        <v>7.9545454545454544E-2</v>
      </c>
    </row>
    <row r="51" spans="1:11" x14ac:dyDescent="0.3">
      <c r="A51" s="60" t="s">
        <v>82</v>
      </c>
      <c r="B51" s="73">
        <v>0.12820512820512819</v>
      </c>
      <c r="C51" s="73">
        <v>2.5000000000000001E-2</v>
      </c>
      <c r="D51" s="73">
        <v>0.34615384615384615</v>
      </c>
      <c r="E51" s="73">
        <v>0.15</v>
      </c>
      <c r="F51" s="73">
        <v>0.37179487179487181</v>
      </c>
      <c r="G51" s="73">
        <v>0.57499999999999996</v>
      </c>
      <c r="H51" s="73">
        <v>0.11538461538461539</v>
      </c>
      <c r="I51" s="73">
        <v>0.17499999999999999</v>
      </c>
      <c r="J51" s="73">
        <v>3.8461538461538464E-2</v>
      </c>
      <c r="K51" s="74">
        <v>7.4999999999999997E-2</v>
      </c>
    </row>
    <row r="52" spans="1:11" x14ac:dyDescent="0.3">
      <c r="A52" s="60" t="s">
        <v>63</v>
      </c>
      <c r="B52" s="73">
        <v>0.19767441860465115</v>
      </c>
      <c r="C52" s="73">
        <v>0.17647058823529413</v>
      </c>
      <c r="D52" s="73">
        <v>0.48837209302325579</v>
      </c>
      <c r="E52" s="73">
        <v>0.33333333333333331</v>
      </c>
      <c r="F52" s="73">
        <v>0.20930232558139536</v>
      </c>
      <c r="G52" s="73">
        <v>0.31372549019607843</v>
      </c>
      <c r="H52" s="73">
        <v>6.9767441860465115E-2</v>
      </c>
      <c r="I52" s="73">
        <v>0.11764705882352941</v>
      </c>
      <c r="J52" s="73">
        <v>3.4883720930232558E-2</v>
      </c>
      <c r="K52" s="74">
        <v>5.8823529411764705E-2</v>
      </c>
    </row>
    <row r="53" spans="1:11" x14ac:dyDescent="0.3">
      <c r="A53" s="60" t="s">
        <v>76</v>
      </c>
      <c r="B53" s="73">
        <v>0.14583333333333334</v>
      </c>
      <c r="C53" s="73">
        <v>4.6875E-2</v>
      </c>
      <c r="D53" s="73">
        <v>0.25</v>
      </c>
      <c r="E53" s="73">
        <v>0.25</v>
      </c>
      <c r="F53" s="73">
        <v>0.38541666666666669</v>
      </c>
      <c r="G53" s="73">
        <v>0.4375</v>
      </c>
      <c r="H53" s="73">
        <v>0.1875</v>
      </c>
      <c r="I53" s="73">
        <v>0.21875</v>
      </c>
      <c r="J53" s="73">
        <v>3.125E-2</v>
      </c>
      <c r="K53" s="74">
        <v>4.6875E-2</v>
      </c>
    </row>
    <row r="54" spans="1:11" x14ac:dyDescent="0.3">
      <c r="A54" s="60" t="s">
        <v>492</v>
      </c>
      <c r="B54" s="73">
        <v>0.2</v>
      </c>
      <c r="C54" s="73">
        <v>0</v>
      </c>
      <c r="D54" s="73">
        <v>0.6</v>
      </c>
      <c r="E54" s="73">
        <v>0.77777777777777779</v>
      </c>
      <c r="F54" s="73">
        <v>0.2</v>
      </c>
      <c r="G54" s="73">
        <v>0.22222222222222221</v>
      </c>
      <c r="H54" s="73">
        <v>0</v>
      </c>
      <c r="I54" s="73">
        <v>0</v>
      </c>
      <c r="J54" s="73">
        <v>0</v>
      </c>
      <c r="K54" s="74">
        <v>0</v>
      </c>
    </row>
    <row r="55" spans="1:11" x14ac:dyDescent="0.3">
      <c r="A55" s="32"/>
      <c r="B55" s="61"/>
      <c r="C55" s="61"/>
      <c r="D55" s="61"/>
      <c r="E55" s="61"/>
      <c r="F55" s="61"/>
      <c r="G55" s="61"/>
      <c r="H55" s="61"/>
      <c r="I55" s="61"/>
      <c r="J55" s="61"/>
      <c r="K55" s="61"/>
    </row>
    <row r="56" spans="1:11" x14ac:dyDescent="0.3">
      <c r="A56" s="58" t="s">
        <v>603</v>
      </c>
      <c r="B56" s="58"/>
      <c r="C56" s="58"/>
      <c r="D56" s="58"/>
      <c r="E56" s="58"/>
      <c r="F56" s="58"/>
      <c r="G56" s="58"/>
      <c r="H56" s="58"/>
      <c r="I56" s="58"/>
      <c r="J56" s="58"/>
      <c r="K56" s="58"/>
    </row>
    <row r="57" spans="1:11" ht="28.8" x14ac:dyDescent="0.3">
      <c r="A57" s="30" t="s">
        <v>35</v>
      </c>
      <c r="B57" s="71" t="s">
        <v>581</v>
      </c>
      <c r="C57" s="71" t="s">
        <v>582</v>
      </c>
      <c r="D57" s="71" t="s">
        <v>583</v>
      </c>
      <c r="E57" s="71" t="s">
        <v>584</v>
      </c>
      <c r="F57" s="71" t="s">
        <v>585</v>
      </c>
      <c r="G57" s="71" t="s">
        <v>586</v>
      </c>
      <c r="H57" s="71" t="s">
        <v>587</v>
      </c>
      <c r="I57" s="71" t="s">
        <v>588</v>
      </c>
      <c r="J57" s="71" t="s">
        <v>589</v>
      </c>
      <c r="K57" s="72" t="s">
        <v>590</v>
      </c>
    </row>
    <row r="58" spans="1:11" x14ac:dyDescent="0.3">
      <c r="A58" s="60" t="s">
        <v>108</v>
      </c>
      <c r="B58" s="73">
        <v>0.15789473684210525</v>
      </c>
      <c r="C58" s="73">
        <v>0.15573770491803279</v>
      </c>
      <c r="D58" s="73">
        <v>0.39849624060150374</v>
      </c>
      <c r="E58" s="73">
        <v>0.39344262295081966</v>
      </c>
      <c r="F58" s="73">
        <v>0.39849624060150374</v>
      </c>
      <c r="G58" s="73">
        <v>0.40163934426229508</v>
      </c>
      <c r="H58" s="73">
        <v>2.2556390977443608E-2</v>
      </c>
      <c r="I58" s="73">
        <v>2.4590163934426229E-2</v>
      </c>
      <c r="J58" s="73">
        <v>2.2556390977443608E-2</v>
      </c>
      <c r="K58" s="74">
        <v>2.4590163934426229E-2</v>
      </c>
    </row>
    <row r="59" spans="1:11" x14ac:dyDescent="0.3">
      <c r="A59" s="60" t="s">
        <v>48</v>
      </c>
      <c r="B59" s="73">
        <v>0.11594202898550725</v>
      </c>
      <c r="C59" s="73">
        <v>8.3333333333333329E-2</v>
      </c>
      <c r="D59" s="73">
        <v>0.40579710144927539</v>
      </c>
      <c r="E59" s="73">
        <v>0.32291666666666669</v>
      </c>
      <c r="F59" s="73">
        <v>0.36956521739130432</v>
      </c>
      <c r="G59" s="73">
        <v>0.45833333333333331</v>
      </c>
      <c r="H59" s="73">
        <v>0.10144927536231885</v>
      </c>
      <c r="I59" s="73">
        <v>0.125</v>
      </c>
      <c r="J59" s="73">
        <v>7.246376811594203E-3</v>
      </c>
      <c r="K59" s="74">
        <v>1.0416666666666666E-2</v>
      </c>
    </row>
    <row r="60" spans="1:11" x14ac:dyDescent="0.3">
      <c r="A60" s="60" t="s">
        <v>70</v>
      </c>
      <c r="B60" s="73">
        <v>8.6614173228346455E-2</v>
      </c>
      <c r="C60" s="73">
        <v>8.1632653061224483E-2</v>
      </c>
      <c r="D60" s="73">
        <v>0.54330708661417326</v>
      </c>
      <c r="E60" s="73">
        <v>0.55102040816326525</v>
      </c>
      <c r="F60" s="73">
        <v>0.36220472440944884</v>
      </c>
      <c r="G60" s="73">
        <v>0.35714285714285715</v>
      </c>
      <c r="H60" s="73">
        <v>7.874015748031496E-3</v>
      </c>
      <c r="I60" s="73">
        <v>1.020408163265306E-2</v>
      </c>
      <c r="J60" s="73">
        <v>0</v>
      </c>
      <c r="K60" s="74">
        <v>0</v>
      </c>
    </row>
    <row r="61" spans="1:11" x14ac:dyDescent="0.3">
      <c r="A61" s="60" t="s">
        <v>60</v>
      </c>
      <c r="B61" s="73">
        <v>0.31496062992125984</v>
      </c>
      <c r="C61" s="73">
        <v>8.6956521739130432E-2</v>
      </c>
      <c r="D61" s="73">
        <v>0.42519685039370081</v>
      </c>
      <c r="E61" s="73">
        <v>0.30434782608695654</v>
      </c>
      <c r="F61" s="73">
        <v>0.24409448818897639</v>
      </c>
      <c r="G61" s="73">
        <v>0.52173913043478259</v>
      </c>
      <c r="H61" s="73">
        <v>1.5748031496062992E-2</v>
      </c>
      <c r="I61" s="73">
        <v>8.6956521739130432E-2</v>
      </c>
      <c r="J61" s="73">
        <v>0</v>
      </c>
      <c r="K61" s="74">
        <v>0</v>
      </c>
    </row>
    <row r="62" spans="1:11" x14ac:dyDescent="0.3">
      <c r="A62" s="60" t="s">
        <v>55</v>
      </c>
      <c r="B62" s="73">
        <v>0.19285714285714287</v>
      </c>
      <c r="C62" s="73">
        <v>0.15909090909090909</v>
      </c>
      <c r="D62" s="73">
        <v>0.44285714285714284</v>
      </c>
      <c r="E62" s="73">
        <v>0.44318181818181818</v>
      </c>
      <c r="F62" s="73">
        <v>0.32857142857142857</v>
      </c>
      <c r="G62" s="73">
        <v>0.36363636363636365</v>
      </c>
      <c r="H62" s="73">
        <v>3.5714285714285712E-2</v>
      </c>
      <c r="I62" s="73">
        <v>3.4090909090909088E-2</v>
      </c>
      <c r="J62" s="73">
        <v>0</v>
      </c>
      <c r="K62" s="74">
        <v>0</v>
      </c>
    </row>
    <row r="63" spans="1:11" x14ac:dyDescent="0.3">
      <c r="A63" s="60" t="s">
        <v>82</v>
      </c>
      <c r="B63" s="73">
        <v>0.17948717948717949</v>
      </c>
      <c r="C63" s="73">
        <v>0.1</v>
      </c>
      <c r="D63" s="73">
        <v>0.46153846153846156</v>
      </c>
      <c r="E63" s="73">
        <v>0.42499999999999999</v>
      </c>
      <c r="F63" s="73">
        <v>0.34615384615384615</v>
      </c>
      <c r="G63" s="73">
        <v>0.45</v>
      </c>
      <c r="H63" s="73">
        <v>1.282051282051282E-2</v>
      </c>
      <c r="I63" s="73">
        <v>2.5000000000000001E-2</v>
      </c>
      <c r="J63" s="73">
        <v>0</v>
      </c>
      <c r="K63" s="74">
        <v>0</v>
      </c>
    </row>
    <row r="64" spans="1:11" x14ac:dyDescent="0.3">
      <c r="A64" s="60" t="s">
        <v>63</v>
      </c>
      <c r="B64" s="73">
        <v>0.16279069767441862</v>
      </c>
      <c r="C64" s="73">
        <v>0.11764705882352941</v>
      </c>
      <c r="D64" s="73">
        <v>0.54651162790697672</v>
      </c>
      <c r="E64" s="73">
        <v>0.50980392156862742</v>
      </c>
      <c r="F64" s="73">
        <v>0.26744186046511625</v>
      </c>
      <c r="G64" s="73">
        <v>0.33333333333333331</v>
      </c>
      <c r="H64" s="73">
        <v>2.3255813953488372E-2</v>
      </c>
      <c r="I64" s="73">
        <v>3.9215686274509803E-2</v>
      </c>
      <c r="J64" s="73">
        <v>0</v>
      </c>
      <c r="K64" s="74">
        <v>0</v>
      </c>
    </row>
    <row r="65" spans="1:11" x14ac:dyDescent="0.3">
      <c r="A65" s="60" t="s">
        <v>76</v>
      </c>
      <c r="B65" s="73">
        <v>0.14583333333333334</v>
      </c>
      <c r="C65" s="73">
        <v>0.109375</v>
      </c>
      <c r="D65" s="73">
        <v>0.46875</v>
      </c>
      <c r="E65" s="73">
        <v>0.453125</v>
      </c>
      <c r="F65" s="73">
        <v>0.33333333333333331</v>
      </c>
      <c r="G65" s="73">
        <v>0.375</v>
      </c>
      <c r="H65" s="73">
        <v>4.1666666666666664E-2</v>
      </c>
      <c r="I65" s="73">
        <v>4.6875E-2</v>
      </c>
      <c r="J65" s="73">
        <v>1.0416666666666666E-2</v>
      </c>
      <c r="K65" s="74">
        <v>1.5625E-2</v>
      </c>
    </row>
    <row r="66" spans="1:11" x14ac:dyDescent="0.3">
      <c r="A66" s="60" t="s">
        <v>492</v>
      </c>
      <c r="B66" s="73">
        <v>0.2</v>
      </c>
      <c r="C66" s="73">
        <v>0</v>
      </c>
      <c r="D66" s="73">
        <v>0.6</v>
      </c>
      <c r="E66" s="73">
        <v>0.77777777777777779</v>
      </c>
      <c r="F66" s="73">
        <v>0.2</v>
      </c>
      <c r="G66" s="73">
        <v>0.22222222222222221</v>
      </c>
      <c r="H66" s="73">
        <v>0</v>
      </c>
      <c r="I66" s="73">
        <v>0</v>
      </c>
      <c r="J66" s="73">
        <v>0</v>
      </c>
      <c r="K66" s="74">
        <v>0</v>
      </c>
    </row>
  </sheetData>
  <mergeCells count="6">
    <mergeCell ref="A44:K44"/>
    <mergeCell ref="A56:K56"/>
    <mergeCell ref="A1:Q1"/>
    <mergeCell ref="A2:Q2"/>
    <mergeCell ref="A20:K20"/>
    <mergeCell ref="A32:K32"/>
  </mergeCells>
  <printOptions horizontalCentered="1"/>
  <pageMargins left="0.33333333333333331" right="0.33333333333333331" top="0.5" bottom="0.5" header="0.25" footer="0.25"/>
  <pageSetup scale="48" fitToHeight="0" orientation="landscape" verticalDpi="0" copies="16" r:id="rId1"/>
  <headerFooter>
    <oddHeader>&amp;C&amp;F</oddHeader>
    <oddFooter>&amp;L&amp;A&amp;RPage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1A034-4C89-4F96-B8E9-319B1486861E}">
  <sheetPr>
    <pageSetUpPr fitToPage="1"/>
  </sheetPr>
  <dimension ref="A1:T86"/>
  <sheetViews>
    <sheetView zoomScale="70" zoomScaleNormal="70" workbookViewId="0">
      <selection activeCell="H6" sqref="H6"/>
    </sheetView>
  </sheetViews>
  <sheetFormatPr defaultRowHeight="14.4" x14ac:dyDescent="0.3"/>
  <cols>
    <col min="1" max="1" width="27.6640625" style="32" customWidth="1"/>
    <col min="2" max="17" width="13.21875" style="61" customWidth="1"/>
    <col min="18" max="19" width="13.88671875" style="32" hidden="1" customWidth="1"/>
    <col min="20" max="20" width="0" style="32" hidden="1" customWidth="1"/>
    <col min="21" max="16384" width="8.88671875" style="32"/>
  </cols>
  <sheetData>
    <row r="1" spans="1:19" ht="23.4" x14ac:dyDescent="0.3">
      <c r="A1" s="33" t="s">
        <v>611</v>
      </c>
      <c r="B1" s="33"/>
      <c r="C1" s="33"/>
      <c r="D1" s="33"/>
      <c r="E1" s="33"/>
      <c r="F1" s="33"/>
      <c r="G1" s="33"/>
      <c r="H1" s="33"/>
      <c r="I1" s="33"/>
      <c r="J1" s="33"/>
      <c r="K1" s="33"/>
      <c r="L1" s="33"/>
      <c r="M1" s="33"/>
      <c r="N1" s="33"/>
      <c r="O1" s="33"/>
      <c r="P1" s="33"/>
      <c r="Q1" s="33"/>
    </row>
    <row r="4" spans="1:19" x14ac:dyDescent="0.3">
      <c r="A4" s="34" t="s">
        <v>487</v>
      </c>
      <c r="B4" s="34"/>
      <c r="C4" s="34"/>
      <c r="D4" s="34"/>
      <c r="E4" s="34"/>
    </row>
    <row r="5" spans="1:19" ht="28.8" x14ac:dyDescent="0.3">
      <c r="A5" s="35" t="s">
        <v>35</v>
      </c>
      <c r="B5" s="62" t="s">
        <v>488</v>
      </c>
      <c r="C5" s="62" t="s">
        <v>489</v>
      </c>
      <c r="D5" s="62" t="s">
        <v>490</v>
      </c>
      <c r="E5" s="62" t="s">
        <v>491</v>
      </c>
      <c r="R5" s="36"/>
      <c r="S5" s="36"/>
    </row>
    <row r="6" spans="1:19" x14ac:dyDescent="0.3">
      <c r="A6" s="37" t="s">
        <v>108</v>
      </c>
      <c r="B6" s="63">
        <v>133</v>
      </c>
      <c r="C6" s="64">
        <v>0.14103923647932132</v>
      </c>
      <c r="D6" s="63">
        <v>122</v>
      </c>
      <c r="E6" s="64">
        <v>0.91729323308270672</v>
      </c>
      <c r="R6" s="36"/>
      <c r="S6" s="36"/>
    </row>
    <row r="7" spans="1:19" x14ac:dyDescent="0.3">
      <c r="A7" s="37" t="s">
        <v>48</v>
      </c>
      <c r="B7" s="63">
        <v>138</v>
      </c>
      <c r="C7" s="64">
        <v>0.14634146341463414</v>
      </c>
      <c r="D7" s="63">
        <v>96</v>
      </c>
      <c r="E7" s="64">
        <v>0.69565217391304346</v>
      </c>
      <c r="R7" s="36"/>
      <c r="S7" s="36"/>
    </row>
    <row r="8" spans="1:19" x14ac:dyDescent="0.3">
      <c r="A8" s="37" t="s">
        <v>70</v>
      </c>
      <c r="B8" s="63">
        <v>127</v>
      </c>
      <c r="C8" s="64">
        <v>0.13467656415694593</v>
      </c>
      <c r="D8" s="63">
        <v>98</v>
      </c>
      <c r="E8" s="64">
        <v>0.77165354330708658</v>
      </c>
      <c r="R8" s="36"/>
      <c r="S8" s="36"/>
    </row>
    <row r="9" spans="1:19" x14ac:dyDescent="0.3">
      <c r="A9" s="37" t="s">
        <v>60</v>
      </c>
      <c r="B9" s="63">
        <v>127</v>
      </c>
      <c r="C9" s="64">
        <v>0.13467656415694593</v>
      </c>
      <c r="D9" s="63">
        <v>23</v>
      </c>
      <c r="E9" s="64">
        <v>0.18110236220472442</v>
      </c>
      <c r="R9" s="36"/>
      <c r="S9" s="36"/>
    </row>
    <row r="10" spans="1:19" x14ac:dyDescent="0.3">
      <c r="A10" s="37" t="s">
        <v>55</v>
      </c>
      <c r="B10" s="63">
        <v>140</v>
      </c>
      <c r="C10" s="64">
        <v>0.14846235418875928</v>
      </c>
      <c r="D10" s="63">
        <v>88</v>
      </c>
      <c r="E10" s="64">
        <v>0.62857142857142856</v>
      </c>
      <c r="R10" s="36"/>
      <c r="S10" s="36"/>
    </row>
    <row r="11" spans="1:19" x14ac:dyDescent="0.3">
      <c r="A11" s="37" t="s">
        <v>82</v>
      </c>
      <c r="B11" s="63">
        <v>78</v>
      </c>
      <c r="C11" s="64">
        <v>8.2714740190880168E-2</v>
      </c>
      <c r="D11" s="63">
        <v>40</v>
      </c>
      <c r="E11" s="64">
        <v>0.51282051282051277</v>
      </c>
      <c r="R11" s="36"/>
      <c r="S11" s="36"/>
    </row>
    <row r="12" spans="1:19" x14ac:dyDescent="0.3">
      <c r="A12" s="37" t="s">
        <v>63</v>
      </c>
      <c r="B12" s="63">
        <v>86</v>
      </c>
      <c r="C12" s="64">
        <v>9.1198303287380697E-2</v>
      </c>
      <c r="D12" s="63">
        <v>51</v>
      </c>
      <c r="E12" s="64">
        <v>0.59302325581395354</v>
      </c>
      <c r="R12" s="36"/>
      <c r="S12" s="36"/>
    </row>
    <row r="13" spans="1:19" x14ac:dyDescent="0.3">
      <c r="A13" s="37" t="s">
        <v>76</v>
      </c>
      <c r="B13" s="63">
        <v>96</v>
      </c>
      <c r="C13" s="64">
        <v>0.10180275715800637</v>
      </c>
      <c r="D13" s="63">
        <v>64</v>
      </c>
      <c r="E13" s="64">
        <v>0.66666666666666663</v>
      </c>
      <c r="R13" s="36"/>
      <c r="S13" s="36"/>
    </row>
    <row r="14" spans="1:19" x14ac:dyDescent="0.3">
      <c r="A14" s="39" t="s">
        <v>492</v>
      </c>
      <c r="B14" s="65">
        <v>15</v>
      </c>
      <c r="C14" s="66">
        <v>1.5906680805938492E-2</v>
      </c>
      <c r="D14" s="65">
        <v>9</v>
      </c>
      <c r="E14" s="66">
        <v>0.6</v>
      </c>
      <c r="R14" s="36"/>
      <c r="S14" s="36"/>
    </row>
    <row r="15" spans="1:19" x14ac:dyDescent="0.3">
      <c r="A15" s="37"/>
      <c r="R15" s="36"/>
      <c r="S15" s="36"/>
    </row>
    <row r="16" spans="1:19" x14ac:dyDescent="0.3">
      <c r="A16" s="41" t="s">
        <v>493</v>
      </c>
      <c r="B16" s="42"/>
      <c r="C16" s="42"/>
      <c r="D16" s="42"/>
      <c r="E16" s="42"/>
      <c r="F16" s="42"/>
      <c r="G16" s="42"/>
      <c r="H16" s="42"/>
      <c r="I16" s="42"/>
      <c r="J16" s="42"/>
      <c r="K16" s="42"/>
      <c r="L16" s="42"/>
      <c r="M16" s="42"/>
      <c r="R16" s="36"/>
      <c r="S16" s="36"/>
    </row>
    <row r="17" spans="1:20" ht="34.950000000000003" customHeight="1" x14ac:dyDescent="0.3">
      <c r="A17" s="43" t="s">
        <v>35</v>
      </c>
      <c r="B17" s="67" t="s">
        <v>494</v>
      </c>
      <c r="C17" s="67" t="s">
        <v>495</v>
      </c>
      <c r="D17" s="67" t="s">
        <v>496</v>
      </c>
      <c r="E17" s="67" t="s">
        <v>497</v>
      </c>
      <c r="F17" s="67" t="s">
        <v>498</v>
      </c>
      <c r="G17" s="67" t="s">
        <v>499</v>
      </c>
      <c r="H17" s="67" t="s">
        <v>500</v>
      </c>
      <c r="I17" s="67" t="s">
        <v>501</v>
      </c>
      <c r="J17" s="67" t="s">
        <v>502</v>
      </c>
      <c r="K17" s="67" t="s">
        <v>503</v>
      </c>
      <c r="L17" s="67" t="s">
        <v>504</v>
      </c>
      <c r="M17" s="67" t="s">
        <v>505</v>
      </c>
    </row>
    <row r="18" spans="1:20" x14ac:dyDescent="0.3">
      <c r="A18" s="37" t="s">
        <v>108</v>
      </c>
      <c r="B18" s="64">
        <v>0.63157894736842102</v>
      </c>
      <c r="C18" s="64">
        <v>0.63114754098360704</v>
      </c>
      <c r="D18" s="64">
        <v>0.30827067669172931</v>
      </c>
      <c r="E18" s="64">
        <v>0.30327868852459017</v>
      </c>
      <c r="F18" s="64">
        <v>0.21804511278195488</v>
      </c>
      <c r="G18" s="64">
        <v>0.22131147540983606</v>
      </c>
      <c r="H18" s="64">
        <v>0.66165413533834583</v>
      </c>
      <c r="I18" s="64">
        <v>0.65573770491803274</v>
      </c>
      <c r="J18" s="64">
        <v>0.36842105263157893</v>
      </c>
      <c r="K18" s="64">
        <v>0.37704918032786883</v>
      </c>
      <c r="L18" s="64">
        <v>0.2857142857142857</v>
      </c>
      <c r="M18" s="64">
        <v>0.28688524590163933</v>
      </c>
    </row>
    <row r="19" spans="1:20" x14ac:dyDescent="0.3">
      <c r="A19" s="37" t="s">
        <v>48</v>
      </c>
      <c r="B19" s="64">
        <v>0.55797101449275366</v>
      </c>
      <c r="C19" s="64">
        <v>0.44791666666666669</v>
      </c>
      <c r="D19" s="64">
        <v>0.21739130434782608</v>
      </c>
      <c r="E19" s="64">
        <v>0.17708333333333334</v>
      </c>
      <c r="F19" s="64">
        <v>0.13768115942028986</v>
      </c>
      <c r="G19" s="64">
        <v>0.1875</v>
      </c>
      <c r="H19" s="64">
        <v>0.55797101449275366</v>
      </c>
      <c r="I19" s="64">
        <v>0.42708333333333331</v>
      </c>
      <c r="J19" s="64">
        <v>0.31159420289855072</v>
      </c>
      <c r="K19" s="64">
        <v>0.3125</v>
      </c>
      <c r="L19" s="64">
        <v>0.15942028985507245</v>
      </c>
      <c r="M19" s="64">
        <v>0.1875</v>
      </c>
    </row>
    <row r="20" spans="1:20" x14ac:dyDescent="0.3">
      <c r="A20" s="37" t="s">
        <v>70</v>
      </c>
      <c r="B20" s="64">
        <v>0.71653543307086609</v>
      </c>
      <c r="C20" s="64">
        <v>0.67346938775510201</v>
      </c>
      <c r="D20" s="64">
        <v>0.29921259842519687</v>
      </c>
      <c r="E20" s="64">
        <v>0.32653061224489793</v>
      </c>
      <c r="F20" s="64">
        <v>0.2283464566929134</v>
      </c>
      <c r="G20" s="64">
        <v>0.24489795918367346</v>
      </c>
      <c r="H20" s="64">
        <v>0.70866141732283461</v>
      </c>
      <c r="I20" s="64">
        <v>0.67346938775510201</v>
      </c>
      <c r="J20" s="64">
        <v>0.39370078740157483</v>
      </c>
      <c r="K20" s="64">
        <v>0.37755102040816324</v>
      </c>
      <c r="L20" s="64">
        <v>0.33070866141732286</v>
      </c>
      <c r="M20" s="64">
        <v>0.34693877551020408</v>
      </c>
    </row>
    <row r="21" spans="1:20" x14ac:dyDescent="0.3">
      <c r="A21" s="37" t="s">
        <v>60</v>
      </c>
      <c r="B21" s="64">
        <v>0.88188976377952755</v>
      </c>
      <c r="C21" s="64">
        <v>0.69565217391304346</v>
      </c>
      <c r="D21" s="64">
        <v>0.14960629921259844</v>
      </c>
      <c r="E21" s="64">
        <v>0.13043478260869565</v>
      </c>
      <c r="F21" s="64">
        <v>5.5118110236220472E-2</v>
      </c>
      <c r="G21" s="64">
        <v>0</v>
      </c>
      <c r="H21" s="64">
        <v>0.88188976377952755</v>
      </c>
      <c r="I21" s="64">
        <v>0.69565217391304346</v>
      </c>
      <c r="J21" s="64">
        <v>0.32283464566929132</v>
      </c>
      <c r="K21" s="64">
        <v>0.34782608695652173</v>
      </c>
      <c r="L21" s="64">
        <v>0.13385826771653545</v>
      </c>
      <c r="M21" s="64">
        <v>8.6956521739130432E-2</v>
      </c>
    </row>
    <row r="22" spans="1:20" x14ac:dyDescent="0.3">
      <c r="A22" s="37" t="s">
        <v>55</v>
      </c>
      <c r="B22" s="64">
        <v>0.72142857142857142</v>
      </c>
      <c r="C22" s="64">
        <v>0.65909090909090906</v>
      </c>
      <c r="D22" s="64">
        <v>0.25</v>
      </c>
      <c r="E22" s="64">
        <v>0.29545454545454547</v>
      </c>
      <c r="F22" s="64">
        <v>0.15714285714285714</v>
      </c>
      <c r="G22" s="64">
        <v>0.21590909090909091</v>
      </c>
      <c r="H22" s="64">
        <v>0.75714285714285712</v>
      </c>
      <c r="I22" s="64">
        <v>0.68181818181818177</v>
      </c>
      <c r="J22" s="64">
        <v>0.4</v>
      </c>
      <c r="K22" s="64">
        <v>0.45454545454545453</v>
      </c>
      <c r="L22" s="64">
        <v>0.24285714285714285</v>
      </c>
      <c r="M22" s="64">
        <v>0.30681818181818182</v>
      </c>
    </row>
    <row r="23" spans="1:20" x14ac:dyDescent="0.3">
      <c r="A23" s="37" t="s">
        <v>82</v>
      </c>
      <c r="B23" s="64">
        <v>0.70512820512820518</v>
      </c>
      <c r="C23" s="64">
        <v>0.625</v>
      </c>
      <c r="D23" s="64">
        <v>0.32051282051282054</v>
      </c>
      <c r="E23" s="64">
        <v>0.35</v>
      </c>
      <c r="F23" s="64">
        <v>0.12820512820512819</v>
      </c>
      <c r="G23" s="64">
        <v>0.22500000000000001</v>
      </c>
      <c r="H23" s="64">
        <v>0.69230769230769229</v>
      </c>
      <c r="I23" s="64">
        <v>0.65</v>
      </c>
      <c r="J23" s="64">
        <v>0.37179487179487181</v>
      </c>
      <c r="K23" s="64">
        <v>0.4</v>
      </c>
      <c r="L23" s="64">
        <v>0.21794871794871795</v>
      </c>
      <c r="M23" s="64">
        <v>0.25</v>
      </c>
    </row>
    <row r="24" spans="1:20" x14ac:dyDescent="0.3">
      <c r="A24" s="37" t="s">
        <v>63</v>
      </c>
      <c r="B24" s="64">
        <v>0.70930232558139539</v>
      </c>
      <c r="C24" s="64">
        <v>0.58823529411764708</v>
      </c>
      <c r="D24" s="64">
        <v>0.2441860465116279</v>
      </c>
      <c r="E24" s="64">
        <v>0.23529411764705882</v>
      </c>
      <c r="F24" s="64">
        <v>0.10465116279069768</v>
      </c>
      <c r="G24" s="64">
        <v>0.15686274509803921</v>
      </c>
      <c r="H24" s="64">
        <v>0.68604651162790697</v>
      </c>
      <c r="I24" s="64">
        <v>0.56862745098039214</v>
      </c>
      <c r="J24" s="64">
        <v>0.46511627906976744</v>
      </c>
      <c r="K24" s="64">
        <v>0.49019607843137253</v>
      </c>
      <c r="L24" s="64">
        <v>0.20930232558139536</v>
      </c>
      <c r="M24" s="64">
        <v>0.25490196078431371</v>
      </c>
    </row>
    <row r="25" spans="1:20" x14ac:dyDescent="0.3">
      <c r="A25" s="37" t="s">
        <v>76</v>
      </c>
      <c r="B25" s="64">
        <v>0.76041666666666663</v>
      </c>
      <c r="C25" s="64">
        <v>0.734375</v>
      </c>
      <c r="D25" s="64">
        <v>0.30208333333333331</v>
      </c>
      <c r="E25" s="64">
        <v>0.3125</v>
      </c>
      <c r="F25" s="64">
        <v>0.21875</v>
      </c>
      <c r="G25" s="64">
        <v>0.234375</v>
      </c>
      <c r="H25" s="64">
        <v>0.70833333333333337</v>
      </c>
      <c r="I25" s="64">
        <v>0.671875</v>
      </c>
      <c r="J25" s="64">
        <v>0.41666666666666669</v>
      </c>
      <c r="K25" s="64">
        <v>0.390625</v>
      </c>
      <c r="L25" s="64">
        <v>0.28125</v>
      </c>
      <c r="M25" s="64">
        <v>0.296875</v>
      </c>
    </row>
    <row r="26" spans="1:20" x14ac:dyDescent="0.3">
      <c r="A26" s="39" t="s">
        <v>492</v>
      </c>
      <c r="B26" s="66">
        <v>0.94444444444444453</v>
      </c>
      <c r="C26" s="66">
        <v>0.93333333333333324</v>
      </c>
      <c r="D26" s="66">
        <v>0.20634920634920637</v>
      </c>
      <c r="E26" s="66">
        <v>0.3</v>
      </c>
      <c r="F26" s="66">
        <v>0.15079365079365079</v>
      </c>
      <c r="G26" s="66">
        <v>0.23333333333333331</v>
      </c>
      <c r="H26" s="66">
        <v>0.73015873015873023</v>
      </c>
      <c r="I26" s="66">
        <v>0.76666666666666661</v>
      </c>
      <c r="J26" s="66">
        <v>0.46031746031746029</v>
      </c>
      <c r="K26" s="66">
        <v>0.39999999999999997</v>
      </c>
      <c r="L26" s="66">
        <v>0.26190476190476192</v>
      </c>
      <c r="M26" s="66">
        <v>0.33333333333333331</v>
      </c>
    </row>
    <row r="27" spans="1:20" x14ac:dyDescent="0.3">
      <c r="A27" s="37"/>
      <c r="R27" s="36"/>
      <c r="S27" s="36"/>
    </row>
    <row r="28" spans="1:20" x14ac:dyDescent="0.3">
      <c r="A28" s="44" t="s">
        <v>506</v>
      </c>
      <c r="B28" s="45"/>
      <c r="C28" s="45"/>
      <c r="D28" s="45"/>
      <c r="E28" s="45"/>
      <c r="F28" s="45"/>
      <c r="G28" s="45"/>
      <c r="H28" s="45"/>
      <c r="I28" s="45"/>
      <c r="J28" s="45"/>
      <c r="K28" s="45"/>
      <c r="L28" s="45"/>
      <c r="M28" s="45"/>
      <c r="N28" s="45"/>
      <c r="O28" s="45"/>
      <c r="P28" s="45"/>
      <c r="Q28" s="45"/>
      <c r="R28" s="45"/>
      <c r="S28" s="45"/>
    </row>
    <row r="29" spans="1:20" ht="34.950000000000003" customHeight="1" x14ac:dyDescent="0.3">
      <c r="A29" s="46" t="s">
        <v>35</v>
      </c>
      <c r="B29" s="68" t="s">
        <v>507</v>
      </c>
      <c r="C29" s="68" t="s">
        <v>508</v>
      </c>
      <c r="D29" s="68" t="s">
        <v>509</v>
      </c>
      <c r="E29" s="68" t="s">
        <v>510</v>
      </c>
      <c r="F29" s="68" t="s">
        <v>511</v>
      </c>
      <c r="G29" s="68" t="s">
        <v>512</v>
      </c>
      <c r="H29" s="68" t="s">
        <v>513</v>
      </c>
      <c r="I29" s="68" t="s">
        <v>514</v>
      </c>
      <c r="J29" s="68" t="s">
        <v>515</v>
      </c>
      <c r="K29" s="68" t="s">
        <v>516</v>
      </c>
      <c r="L29" s="68" t="s">
        <v>517</v>
      </c>
      <c r="M29" s="68" t="s">
        <v>518</v>
      </c>
      <c r="N29" s="68" t="s">
        <v>519</v>
      </c>
      <c r="O29" s="68" t="s">
        <v>520</v>
      </c>
      <c r="P29" s="68" t="s">
        <v>521</v>
      </c>
      <c r="Q29" s="68" t="s">
        <v>522</v>
      </c>
      <c r="R29" s="47" t="s">
        <v>523</v>
      </c>
      <c r="S29" s="47" t="s">
        <v>524</v>
      </c>
      <c r="T29" s="30" t="s">
        <v>525</v>
      </c>
    </row>
    <row r="30" spans="1:20" x14ac:dyDescent="0.3">
      <c r="A30" s="37" t="s">
        <v>108</v>
      </c>
      <c r="B30" s="64">
        <v>0.48120300751879697</v>
      </c>
      <c r="C30" s="64">
        <v>0.49180327868852458</v>
      </c>
      <c r="D30" s="64">
        <v>0.44360902255639095</v>
      </c>
      <c r="E30" s="64">
        <v>0.4344262295081967</v>
      </c>
      <c r="F30" s="64">
        <v>0.43609022556390975</v>
      </c>
      <c r="G30" s="64">
        <v>0.4344262295081967</v>
      </c>
      <c r="H30" s="64">
        <v>0.37593984962406013</v>
      </c>
      <c r="I30" s="64">
        <v>0.36885245901639346</v>
      </c>
      <c r="J30" s="64">
        <v>0.18045112781954886</v>
      </c>
      <c r="K30" s="64">
        <v>0.1721311475409836</v>
      </c>
      <c r="L30" s="64">
        <v>9.0225563909774431E-2</v>
      </c>
      <c r="M30" s="64">
        <v>9.0163934426229511E-2</v>
      </c>
      <c r="N30" s="64">
        <v>8.2706766917293228E-2</v>
      </c>
      <c r="O30" s="64">
        <v>7.3770491803278687E-2</v>
      </c>
      <c r="P30" s="64">
        <v>3.7593984962406013E-2</v>
      </c>
      <c r="Q30" s="64">
        <v>3.2786885245901641E-2</v>
      </c>
      <c r="R30" s="38">
        <v>6.0150375939849621E-2</v>
      </c>
      <c r="S30" s="38">
        <v>5.737704918032787E-2</v>
      </c>
      <c r="T30" s="31" t="s">
        <v>11</v>
      </c>
    </row>
    <row r="31" spans="1:20" x14ac:dyDescent="0.3">
      <c r="A31" s="37" t="s">
        <v>48</v>
      </c>
      <c r="B31" s="64">
        <v>0.52173913043478259</v>
      </c>
      <c r="C31" s="64">
        <v>0.45833333333333331</v>
      </c>
      <c r="D31" s="64">
        <v>0.30434782608695654</v>
      </c>
      <c r="E31" s="64">
        <v>0.38541666666666669</v>
      </c>
      <c r="F31" s="64">
        <v>0.13043478260869565</v>
      </c>
      <c r="G31" s="64">
        <v>0.125</v>
      </c>
      <c r="H31" s="64">
        <v>0.16666666666666666</v>
      </c>
      <c r="I31" s="64">
        <v>0.1875</v>
      </c>
      <c r="J31" s="64">
        <v>7.2463768115942032E-2</v>
      </c>
      <c r="K31" s="64">
        <v>7.2916666666666671E-2</v>
      </c>
      <c r="L31" s="64">
        <v>0.15942028985507245</v>
      </c>
      <c r="M31" s="64">
        <v>9.375E-2</v>
      </c>
      <c r="N31" s="64">
        <v>5.0724637681159424E-2</v>
      </c>
      <c r="O31" s="64">
        <v>5.2083333333333336E-2</v>
      </c>
      <c r="P31" s="64">
        <v>7.2463768115942032E-2</v>
      </c>
      <c r="Q31" s="64">
        <v>4.1666666666666664E-2</v>
      </c>
      <c r="R31" s="38">
        <v>7.2463768115942032E-2</v>
      </c>
      <c r="S31" s="38">
        <v>5.2083333333333336E-2</v>
      </c>
      <c r="T31" s="31" t="s">
        <v>11</v>
      </c>
    </row>
    <row r="32" spans="1:20" x14ac:dyDescent="0.3">
      <c r="A32" s="37" t="s">
        <v>70</v>
      </c>
      <c r="B32" s="64">
        <v>0.63779527559055116</v>
      </c>
      <c r="C32" s="64">
        <v>0.56122448979591832</v>
      </c>
      <c r="D32" s="64">
        <v>0.44094488188976377</v>
      </c>
      <c r="E32" s="64">
        <v>0.43877551020408162</v>
      </c>
      <c r="F32" s="64">
        <v>0.28346456692913385</v>
      </c>
      <c r="G32" s="64">
        <v>0.32653061224489793</v>
      </c>
      <c r="H32" s="64">
        <v>0.19685039370078741</v>
      </c>
      <c r="I32" s="64">
        <v>0.21428571428571427</v>
      </c>
      <c r="J32" s="64">
        <v>0.13385826771653545</v>
      </c>
      <c r="K32" s="64">
        <v>0.1326530612244898</v>
      </c>
      <c r="L32" s="64">
        <v>0.10236220472440945</v>
      </c>
      <c r="M32" s="64">
        <v>0.11224489795918367</v>
      </c>
      <c r="N32" s="64">
        <v>0.17322834645669291</v>
      </c>
      <c r="O32" s="64">
        <v>0.17346938775510204</v>
      </c>
      <c r="P32" s="64">
        <v>4.7244094488188976E-2</v>
      </c>
      <c r="Q32" s="64">
        <v>5.1020408163265307E-2</v>
      </c>
      <c r="R32" s="38">
        <v>5.5118110236220472E-2</v>
      </c>
      <c r="S32" s="38">
        <v>6.1224489795918366E-2</v>
      </c>
      <c r="T32" s="31" t="s">
        <v>11</v>
      </c>
    </row>
    <row r="33" spans="1:20" x14ac:dyDescent="0.3">
      <c r="A33" s="37" t="s">
        <v>60</v>
      </c>
      <c r="B33" s="64">
        <v>0.79527559055118113</v>
      </c>
      <c r="C33" s="64">
        <v>0.65217391304347827</v>
      </c>
      <c r="D33" s="64">
        <v>0.28346456692913385</v>
      </c>
      <c r="E33" s="64">
        <v>0.21739130434782608</v>
      </c>
      <c r="F33" s="64">
        <v>0.11023622047244094</v>
      </c>
      <c r="G33" s="64">
        <v>0.13043478260869565</v>
      </c>
      <c r="H33" s="64">
        <v>9.4488188976377951E-2</v>
      </c>
      <c r="I33" s="64">
        <v>8.6956521739130432E-2</v>
      </c>
      <c r="J33" s="64">
        <v>6.2992125984251968E-2</v>
      </c>
      <c r="K33" s="64">
        <v>4.3478260869565216E-2</v>
      </c>
      <c r="L33" s="64">
        <v>0.14960629921259844</v>
      </c>
      <c r="M33" s="64">
        <v>8.6956521739130432E-2</v>
      </c>
      <c r="N33" s="64">
        <v>0.11023622047244094</v>
      </c>
      <c r="O33" s="64">
        <v>0</v>
      </c>
      <c r="P33" s="64">
        <v>0.13385826771653545</v>
      </c>
      <c r="Q33" s="64">
        <v>0</v>
      </c>
      <c r="R33" s="38">
        <v>5.5118110236220472E-2</v>
      </c>
      <c r="S33" s="38">
        <v>0</v>
      </c>
      <c r="T33" s="31" t="s">
        <v>11</v>
      </c>
    </row>
    <row r="34" spans="1:20" x14ac:dyDescent="0.3">
      <c r="A34" s="37" t="s">
        <v>55</v>
      </c>
      <c r="B34" s="64">
        <v>0.6428571428571429</v>
      </c>
      <c r="C34" s="64">
        <v>0.61363636363636365</v>
      </c>
      <c r="D34" s="64">
        <v>0.38571428571428573</v>
      </c>
      <c r="E34" s="64">
        <v>0.42045454545454547</v>
      </c>
      <c r="F34" s="64">
        <v>0.31428571428571428</v>
      </c>
      <c r="G34" s="64">
        <v>0.40909090909090912</v>
      </c>
      <c r="H34" s="64">
        <v>0.22857142857142856</v>
      </c>
      <c r="I34" s="64">
        <v>0.25</v>
      </c>
      <c r="J34" s="64">
        <v>0.14285714285714285</v>
      </c>
      <c r="K34" s="64">
        <v>0.19318181818181818</v>
      </c>
      <c r="L34" s="64">
        <v>0.14285714285714285</v>
      </c>
      <c r="M34" s="64">
        <v>0.11363636363636363</v>
      </c>
      <c r="N34" s="64">
        <v>6.4285714285714279E-2</v>
      </c>
      <c r="O34" s="64">
        <v>9.0909090909090912E-2</v>
      </c>
      <c r="P34" s="64">
        <v>0.1</v>
      </c>
      <c r="Q34" s="64">
        <v>6.8181818181818177E-2</v>
      </c>
      <c r="R34" s="38">
        <v>7.1428571428571425E-2</v>
      </c>
      <c r="S34" s="38">
        <v>4.5454545454545456E-2</v>
      </c>
      <c r="T34" s="31" t="s">
        <v>11</v>
      </c>
    </row>
    <row r="35" spans="1:20" x14ac:dyDescent="0.3">
      <c r="A35" s="37" t="s">
        <v>82</v>
      </c>
      <c r="B35" s="64">
        <v>0.70512820512820518</v>
      </c>
      <c r="C35" s="64">
        <v>0.67500000000000004</v>
      </c>
      <c r="D35" s="64">
        <v>0.44871794871794873</v>
      </c>
      <c r="E35" s="64">
        <v>0.47499999999999998</v>
      </c>
      <c r="F35" s="64">
        <v>0.30769230769230771</v>
      </c>
      <c r="G35" s="64">
        <v>0.4</v>
      </c>
      <c r="H35" s="64">
        <v>0.20512820512820512</v>
      </c>
      <c r="I35" s="64">
        <v>0.25</v>
      </c>
      <c r="J35" s="64">
        <v>0.14102564102564102</v>
      </c>
      <c r="K35" s="64">
        <v>0.1</v>
      </c>
      <c r="L35" s="64">
        <v>8.9743589743589744E-2</v>
      </c>
      <c r="M35" s="64">
        <v>0.1</v>
      </c>
      <c r="N35" s="64">
        <v>0.21794871794871795</v>
      </c>
      <c r="O35" s="64">
        <v>0.22500000000000001</v>
      </c>
      <c r="P35" s="64">
        <v>3.8461538461538464E-2</v>
      </c>
      <c r="Q35" s="64">
        <v>0.05</v>
      </c>
      <c r="R35" s="38">
        <v>1.282051282051282E-2</v>
      </c>
      <c r="S35" s="38">
        <v>0</v>
      </c>
      <c r="T35" s="31" t="s">
        <v>11</v>
      </c>
    </row>
    <row r="36" spans="1:20" x14ac:dyDescent="0.3">
      <c r="A36" s="37" t="s">
        <v>63</v>
      </c>
      <c r="B36" s="64">
        <v>0.73255813953488369</v>
      </c>
      <c r="C36" s="64">
        <v>0.68627450980392157</v>
      </c>
      <c r="D36" s="64">
        <v>0.5</v>
      </c>
      <c r="E36" s="64">
        <v>0.5490196078431373</v>
      </c>
      <c r="F36" s="64">
        <v>0.1744186046511628</v>
      </c>
      <c r="G36" s="64">
        <v>0.21568627450980393</v>
      </c>
      <c r="H36" s="64">
        <v>9.3023255813953487E-2</v>
      </c>
      <c r="I36" s="64">
        <v>7.8431372549019607E-2</v>
      </c>
      <c r="J36" s="64">
        <v>0.15116279069767441</v>
      </c>
      <c r="K36" s="64">
        <v>0.17647058823529413</v>
      </c>
      <c r="L36" s="64">
        <v>0.16279069767441862</v>
      </c>
      <c r="M36" s="64">
        <v>9.8039215686274508E-2</v>
      </c>
      <c r="N36" s="64">
        <v>0.11627906976744186</v>
      </c>
      <c r="O36" s="64">
        <v>0.11764705882352941</v>
      </c>
      <c r="P36" s="64">
        <v>3.4883720930232558E-2</v>
      </c>
      <c r="Q36" s="64">
        <v>1.9607843137254902E-2</v>
      </c>
      <c r="R36" s="38">
        <v>3.4883720930232558E-2</v>
      </c>
      <c r="S36" s="38">
        <v>1.9607843137254902E-2</v>
      </c>
      <c r="T36" s="31" t="s">
        <v>11</v>
      </c>
    </row>
    <row r="37" spans="1:20" x14ac:dyDescent="0.3">
      <c r="A37" s="37" t="s">
        <v>76</v>
      </c>
      <c r="B37" s="64">
        <v>0.625</v>
      </c>
      <c r="C37" s="64">
        <v>0.5</v>
      </c>
      <c r="D37" s="64">
        <v>0.26041666666666669</v>
      </c>
      <c r="E37" s="64">
        <v>0.21875</v>
      </c>
      <c r="F37" s="64">
        <v>0.26041666666666669</v>
      </c>
      <c r="G37" s="64">
        <v>0.25</v>
      </c>
      <c r="H37" s="64">
        <v>0.125</v>
      </c>
      <c r="I37" s="64">
        <v>0.125</v>
      </c>
      <c r="J37" s="64">
        <v>0.14583333333333334</v>
      </c>
      <c r="K37" s="64">
        <v>0.140625</v>
      </c>
      <c r="L37" s="64">
        <v>4.1666666666666664E-2</v>
      </c>
      <c r="M37" s="64">
        <v>3.125E-2</v>
      </c>
      <c r="N37" s="64">
        <v>8.3333333333333329E-2</v>
      </c>
      <c r="O37" s="64">
        <v>6.25E-2</v>
      </c>
      <c r="P37" s="64">
        <v>1.0416666666666666E-2</v>
      </c>
      <c r="Q37" s="64">
        <v>0</v>
      </c>
      <c r="R37" s="38">
        <v>2.0833333333333332E-2</v>
      </c>
      <c r="S37" s="38">
        <v>1.5625E-2</v>
      </c>
      <c r="T37" s="31" t="s">
        <v>11</v>
      </c>
    </row>
    <row r="38" spans="1:20" x14ac:dyDescent="0.3">
      <c r="A38" s="39" t="s">
        <v>492</v>
      </c>
      <c r="B38" s="66">
        <v>0.94444444444444453</v>
      </c>
      <c r="C38" s="66">
        <v>0.93333333333333324</v>
      </c>
      <c r="D38" s="66">
        <v>0.69841269841269826</v>
      </c>
      <c r="E38" s="66">
        <v>0.93333333333333324</v>
      </c>
      <c r="F38" s="66">
        <v>0.32539682539682541</v>
      </c>
      <c r="G38" s="66">
        <v>0.3</v>
      </c>
      <c r="H38" s="66">
        <v>0.10317460317460318</v>
      </c>
      <c r="I38" s="66">
        <v>6.6666666666666666E-2</v>
      </c>
      <c r="J38" s="66">
        <v>0.32539682539682541</v>
      </c>
      <c r="K38" s="66">
        <v>0.23333333333333331</v>
      </c>
      <c r="L38" s="66">
        <v>4.7619047619047616E-2</v>
      </c>
      <c r="M38" s="66">
        <v>0.16666666666666666</v>
      </c>
      <c r="N38" s="66">
        <v>4.7619047619047616E-2</v>
      </c>
      <c r="O38" s="66">
        <v>0</v>
      </c>
      <c r="P38" s="66">
        <v>0</v>
      </c>
      <c r="Q38" s="66">
        <v>0</v>
      </c>
      <c r="R38" s="40">
        <v>0</v>
      </c>
      <c r="S38" s="40">
        <v>0</v>
      </c>
      <c r="T38" s="31" t="s">
        <v>11</v>
      </c>
    </row>
    <row r="39" spans="1:20" x14ac:dyDescent="0.3">
      <c r="A39" s="37"/>
      <c r="R39" s="36"/>
      <c r="S39" s="36"/>
    </row>
    <row r="40" spans="1:20" x14ac:dyDescent="0.3">
      <c r="A40" s="48" t="s">
        <v>526</v>
      </c>
      <c r="B40" s="49"/>
      <c r="C40" s="49"/>
      <c r="D40" s="49"/>
      <c r="E40" s="49"/>
      <c r="F40" s="49"/>
      <c r="G40" s="49"/>
      <c r="H40" s="49"/>
      <c r="I40" s="49"/>
      <c r="J40" s="49"/>
      <c r="K40" s="49"/>
      <c r="L40" s="49"/>
      <c r="M40" s="49"/>
      <c r="N40" s="49"/>
      <c r="O40" s="49"/>
      <c r="P40" s="49"/>
      <c r="Q40" s="49"/>
      <c r="R40" s="49"/>
      <c r="S40" s="49"/>
    </row>
    <row r="41" spans="1:20" ht="34.950000000000003" customHeight="1" x14ac:dyDescent="0.3">
      <c r="A41" s="50" t="s">
        <v>35</v>
      </c>
      <c r="B41" s="69" t="s">
        <v>527</v>
      </c>
      <c r="C41" s="69" t="s">
        <v>528</v>
      </c>
      <c r="D41" s="69" t="s">
        <v>529</v>
      </c>
      <c r="E41" s="69" t="s">
        <v>530</v>
      </c>
      <c r="F41" s="69" t="s">
        <v>531</v>
      </c>
      <c r="G41" s="69" t="s">
        <v>532</v>
      </c>
      <c r="H41" s="69" t="s">
        <v>533</v>
      </c>
      <c r="I41" s="69" t="s">
        <v>534</v>
      </c>
      <c r="J41" s="69" t="s">
        <v>535</v>
      </c>
      <c r="K41" s="69" t="s">
        <v>536</v>
      </c>
      <c r="L41" s="69" t="s">
        <v>537</v>
      </c>
      <c r="M41" s="69" t="s">
        <v>538</v>
      </c>
      <c r="N41" s="69" t="s">
        <v>539</v>
      </c>
      <c r="O41" s="69" t="s">
        <v>540</v>
      </c>
      <c r="P41" s="69" t="s">
        <v>541</v>
      </c>
      <c r="Q41" s="69" t="s">
        <v>542</v>
      </c>
      <c r="R41" s="51" t="s">
        <v>543</v>
      </c>
      <c r="S41" s="51" t="s">
        <v>544</v>
      </c>
      <c r="T41" s="30" t="s">
        <v>545</v>
      </c>
    </row>
    <row r="42" spans="1:20" x14ac:dyDescent="0.3">
      <c r="A42" s="37" t="s">
        <v>108</v>
      </c>
      <c r="B42" s="64">
        <v>0.13533834586466165</v>
      </c>
      <c r="C42" s="64">
        <v>0.10655737704918032</v>
      </c>
      <c r="D42" s="64">
        <v>0.5864661654135338</v>
      </c>
      <c r="E42" s="64">
        <v>0.61475409836065575</v>
      </c>
      <c r="F42" s="64">
        <v>0.66165413533834583</v>
      </c>
      <c r="G42" s="64">
        <v>0.69672131147540983</v>
      </c>
      <c r="H42" s="64">
        <v>0.32330827067669171</v>
      </c>
      <c r="I42" s="64">
        <v>0.33606557377049179</v>
      </c>
      <c r="J42" s="64">
        <v>0.24060150375939848</v>
      </c>
      <c r="K42" s="64">
        <v>0.23770491803278687</v>
      </c>
      <c r="L42" s="64">
        <v>8.2706766917293228E-2</v>
      </c>
      <c r="M42" s="64">
        <v>7.3770491803278687E-2</v>
      </c>
      <c r="N42" s="64">
        <v>8.2706766917293228E-2</v>
      </c>
      <c r="O42" s="64">
        <v>9.0163934426229511E-2</v>
      </c>
      <c r="P42" s="64">
        <v>2.2556390977443608E-2</v>
      </c>
      <c r="Q42" s="64">
        <v>2.4590163934426229E-2</v>
      </c>
      <c r="R42" s="38">
        <v>0</v>
      </c>
      <c r="S42" s="38">
        <v>0</v>
      </c>
      <c r="T42" s="31" t="s">
        <v>546</v>
      </c>
    </row>
    <row r="43" spans="1:20" x14ac:dyDescent="0.3">
      <c r="A43" s="37" t="s">
        <v>48</v>
      </c>
      <c r="B43" s="64">
        <v>0.39130434782608697</v>
      </c>
      <c r="C43" s="64">
        <v>0.1875</v>
      </c>
      <c r="D43" s="64">
        <v>0.47826086956521741</v>
      </c>
      <c r="E43" s="64">
        <v>0.45833333333333331</v>
      </c>
      <c r="F43" s="64">
        <v>0.4420289855072464</v>
      </c>
      <c r="G43" s="64">
        <v>0.57291666666666663</v>
      </c>
      <c r="H43" s="64">
        <v>0.34057971014492755</v>
      </c>
      <c r="I43" s="64">
        <v>0.4375</v>
      </c>
      <c r="J43" s="64">
        <v>0.10144927536231885</v>
      </c>
      <c r="K43" s="64">
        <v>0.13541666666666666</v>
      </c>
      <c r="L43" s="64">
        <v>6.5217391304347824E-2</v>
      </c>
      <c r="M43" s="64">
        <v>5.2083333333333336E-2</v>
      </c>
      <c r="N43" s="64">
        <v>5.0724637681159424E-2</v>
      </c>
      <c r="O43" s="64">
        <v>4.1666666666666664E-2</v>
      </c>
      <c r="P43" s="64">
        <v>3.6231884057971016E-2</v>
      </c>
      <c r="Q43" s="64">
        <v>5.2083333333333336E-2</v>
      </c>
      <c r="R43" s="38">
        <v>7.246376811594203E-3</v>
      </c>
      <c r="S43" s="38">
        <v>1.0416666666666666E-2</v>
      </c>
      <c r="T43" s="31" t="s">
        <v>547</v>
      </c>
    </row>
    <row r="44" spans="1:20" x14ac:dyDescent="0.3">
      <c r="A44" s="37" t="s">
        <v>70</v>
      </c>
      <c r="B44" s="64">
        <v>0.60629921259842523</v>
      </c>
      <c r="C44" s="64">
        <v>0.54081632653061229</v>
      </c>
      <c r="D44" s="64">
        <v>0.29921259842519687</v>
      </c>
      <c r="E44" s="64">
        <v>0.34693877551020408</v>
      </c>
      <c r="F44" s="64">
        <v>0.27559055118110237</v>
      </c>
      <c r="G44" s="64">
        <v>0.32653061224489793</v>
      </c>
      <c r="H44" s="64">
        <v>0.1889763779527559</v>
      </c>
      <c r="I44" s="64">
        <v>0.23469387755102042</v>
      </c>
      <c r="J44" s="64">
        <v>0.10236220472440945</v>
      </c>
      <c r="K44" s="64">
        <v>0.1326530612244898</v>
      </c>
      <c r="L44" s="64">
        <v>7.0866141732283464E-2</v>
      </c>
      <c r="M44" s="64">
        <v>7.1428571428571425E-2</v>
      </c>
      <c r="N44" s="64">
        <v>5.5118110236220472E-2</v>
      </c>
      <c r="O44" s="64">
        <v>7.1428571428571425E-2</v>
      </c>
      <c r="P44" s="64">
        <v>7.874015748031496E-3</v>
      </c>
      <c r="Q44" s="64">
        <v>1.020408163265306E-2</v>
      </c>
      <c r="R44" s="38">
        <v>0</v>
      </c>
      <c r="S44" s="38">
        <v>0</v>
      </c>
      <c r="T44" s="31" t="s">
        <v>548</v>
      </c>
    </row>
    <row r="45" spans="1:20" x14ac:dyDescent="0.3">
      <c r="A45" s="37" t="s">
        <v>60</v>
      </c>
      <c r="B45" s="64">
        <v>0.93700787401574803</v>
      </c>
      <c r="C45" s="64">
        <v>0.73913043478260865</v>
      </c>
      <c r="D45" s="64">
        <v>0.27559055118110237</v>
      </c>
      <c r="E45" s="64">
        <v>0.2608695652173913</v>
      </c>
      <c r="F45" s="64">
        <v>4.7244094488188976E-2</v>
      </c>
      <c r="G45" s="64">
        <v>0.13043478260869565</v>
      </c>
      <c r="H45" s="64">
        <v>7.874015748031496E-2</v>
      </c>
      <c r="I45" s="64">
        <v>0.13043478260869565</v>
      </c>
      <c r="J45" s="64">
        <v>1.5748031496062992E-2</v>
      </c>
      <c r="K45" s="64">
        <v>4.3478260869565216E-2</v>
      </c>
      <c r="L45" s="64">
        <v>6.2992125984251968E-2</v>
      </c>
      <c r="M45" s="64">
        <v>4.3478260869565216E-2</v>
      </c>
      <c r="N45" s="64">
        <v>0.10236220472440945</v>
      </c>
      <c r="O45" s="64">
        <v>0</v>
      </c>
      <c r="P45" s="64">
        <v>7.874015748031496E-3</v>
      </c>
      <c r="Q45" s="64">
        <v>4.3478260869565216E-2</v>
      </c>
      <c r="R45" s="38">
        <v>0</v>
      </c>
      <c r="S45" s="38">
        <v>0</v>
      </c>
      <c r="T45" s="31" t="s">
        <v>548</v>
      </c>
    </row>
    <row r="46" spans="1:20" x14ac:dyDescent="0.3">
      <c r="A46" s="37" t="s">
        <v>55</v>
      </c>
      <c r="B46" s="64">
        <v>0.51428571428571423</v>
      </c>
      <c r="C46" s="64">
        <v>0.29545454545454547</v>
      </c>
      <c r="D46" s="64">
        <v>0.42142857142857143</v>
      </c>
      <c r="E46" s="64">
        <v>0.44318181818181818</v>
      </c>
      <c r="F46" s="64">
        <v>0.3</v>
      </c>
      <c r="G46" s="64">
        <v>0.44318181818181818</v>
      </c>
      <c r="H46" s="64">
        <v>0.16428571428571428</v>
      </c>
      <c r="I46" s="64">
        <v>0.19318181818181818</v>
      </c>
      <c r="J46" s="64">
        <v>9.285714285714286E-2</v>
      </c>
      <c r="K46" s="64">
        <v>0.125</v>
      </c>
      <c r="L46" s="64">
        <v>7.1428571428571425E-2</v>
      </c>
      <c r="M46" s="64">
        <v>5.6818181818181816E-2</v>
      </c>
      <c r="N46" s="64">
        <v>2.1428571428571429E-2</v>
      </c>
      <c r="O46" s="64">
        <v>2.2727272727272728E-2</v>
      </c>
      <c r="P46" s="64">
        <v>0</v>
      </c>
      <c r="Q46" s="64">
        <v>0</v>
      </c>
      <c r="R46" s="38">
        <v>0</v>
      </c>
      <c r="S46" s="38">
        <v>0</v>
      </c>
      <c r="T46" s="31" t="s">
        <v>548</v>
      </c>
    </row>
    <row r="47" spans="1:20" x14ac:dyDescent="0.3">
      <c r="A47" s="37" t="s">
        <v>82</v>
      </c>
      <c r="B47" s="64">
        <v>0.78205128205128205</v>
      </c>
      <c r="C47" s="64">
        <v>0.65</v>
      </c>
      <c r="D47" s="64">
        <v>0.24358974358974358</v>
      </c>
      <c r="E47" s="64">
        <v>0.35</v>
      </c>
      <c r="F47" s="64">
        <v>0.14102564102564102</v>
      </c>
      <c r="G47" s="64">
        <v>0.2</v>
      </c>
      <c r="H47" s="64">
        <v>0.12820512820512819</v>
      </c>
      <c r="I47" s="64">
        <v>0.125</v>
      </c>
      <c r="J47" s="64">
        <v>6.4102564102564097E-2</v>
      </c>
      <c r="K47" s="64">
        <v>0.1</v>
      </c>
      <c r="L47" s="64">
        <v>3.8461538461538464E-2</v>
      </c>
      <c r="M47" s="64">
        <v>0.05</v>
      </c>
      <c r="N47" s="64">
        <v>1.282051282051282E-2</v>
      </c>
      <c r="O47" s="64">
        <v>2.5000000000000001E-2</v>
      </c>
      <c r="P47" s="64">
        <v>1.282051282051282E-2</v>
      </c>
      <c r="Q47" s="64">
        <v>2.5000000000000001E-2</v>
      </c>
      <c r="R47" s="38">
        <v>0</v>
      </c>
      <c r="S47" s="38">
        <v>0</v>
      </c>
      <c r="T47" s="31" t="s">
        <v>548</v>
      </c>
    </row>
    <row r="48" spans="1:20" x14ac:dyDescent="0.3">
      <c r="A48" s="37" t="s">
        <v>63</v>
      </c>
      <c r="B48" s="64">
        <v>0.81395348837209303</v>
      </c>
      <c r="C48" s="64">
        <v>0.76470588235294112</v>
      </c>
      <c r="D48" s="64">
        <v>0.15116279069767441</v>
      </c>
      <c r="E48" s="64">
        <v>0.15686274509803921</v>
      </c>
      <c r="F48" s="64">
        <v>0.15116279069767441</v>
      </c>
      <c r="G48" s="64">
        <v>0.19607843137254902</v>
      </c>
      <c r="H48" s="64">
        <v>0.13953488372093023</v>
      </c>
      <c r="I48" s="64">
        <v>0.13725490196078433</v>
      </c>
      <c r="J48" s="64">
        <v>5.8139534883720929E-2</v>
      </c>
      <c r="K48" s="64">
        <v>5.8823529411764705E-2</v>
      </c>
      <c r="L48" s="64">
        <v>0.10465116279069768</v>
      </c>
      <c r="M48" s="64">
        <v>9.8039215686274508E-2</v>
      </c>
      <c r="N48" s="64">
        <v>0</v>
      </c>
      <c r="O48" s="64">
        <v>0</v>
      </c>
      <c r="P48" s="64">
        <v>2.3255813953488372E-2</v>
      </c>
      <c r="Q48" s="64">
        <v>1.9607843137254902E-2</v>
      </c>
      <c r="R48" s="38">
        <v>0</v>
      </c>
      <c r="S48" s="38">
        <v>0</v>
      </c>
      <c r="T48" s="31" t="s">
        <v>548</v>
      </c>
    </row>
    <row r="49" spans="1:20" x14ac:dyDescent="0.3">
      <c r="A49" s="37" t="s">
        <v>76</v>
      </c>
      <c r="B49" s="64">
        <v>0.45833333333333331</v>
      </c>
      <c r="C49" s="64">
        <v>0.328125</v>
      </c>
      <c r="D49" s="64">
        <v>0.34375</v>
      </c>
      <c r="E49" s="64">
        <v>0.453125</v>
      </c>
      <c r="F49" s="64">
        <v>0.33333333333333331</v>
      </c>
      <c r="G49" s="64">
        <v>0.390625</v>
      </c>
      <c r="H49" s="64">
        <v>0.28125</v>
      </c>
      <c r="I49" s="64">
        <v>0.390625</v>
      </c>
      <c r="J49" s="64">
        <v>8.3333333333333329E-2</v>
      </c>
      <c r="K49" s="64">
        <v>7.8125E-2</v>
      </c>
      <c r="L49" s="64">
        <v>0.125</v>
      </c>
      <c r="M49" s="64">
        <v>0.140625</v>
      </c>
      <c r="N49" s="64">
        <v>7.2916666666666671E-2</v>
      </c>
      <c r="O49" s="64">
        <v>7.8125E-2</v>
      </c>
      <c r="P49" s="64">
        <v>0</v>
      </c>
      <c r="Q49" s="64">
        <v>0</v>
      </c>
      <c r="R49" s="38">
        <v>0</v>
      </c>
      <c r="S49" s="38">
        <v>0</v>
      </c>
      <c r="T49" s="31" t="s">
        <v>548</v>
      </c>
    </row>
    <row r="50" spans="1:20" x14ac:dyDescent="0.3">
      <c r="A50" s="39" t="s">
        <v>492</v>
      </c>
      <c r="B50" s="66">
        <v>0.93333333333333335</v>
      </c>
      <c r="C50" s="66">
        <v>0.88888888888888884</v>
      </c>
      <c r="D50" s="66">
        <v>0</v>
      </c>
      <c r="E50" s="66">
        <v>0</v>
      </c>
      <c r="F50" s="66">
        <v>0</v>
      </c>
      <c r="G50" s="66">
        <v>0</v>
      </c>
      <c r="H50" s="66">
        <v>6.6666666666666666E-2</v>
      </c>
      <c r="I50" s="66">
        <v>0.1111111111111111</v>
      </c>
      <c r="J50" s="66">
        <v>0</v>
      </c>
      <c r="K50" s="66">
        <v>0</v>
      </c>
      <c r="L50" s="66">
        <v>0</v>
      </c>
      <c r="M50" s="66">
        <v>0</v>
      </c>
      <c r="N50" s="66">
        <v>0</v>
      </c>
      <c r="O50" s="66">
        <v>0</v>
      </c>
      <c r="P50" s="66">
        <v>0</v>
      </c>
      <c r="Q50" s="66">
        <v>0</v>
      </c>
      <c r="R50" s="40">
        <v>0</v>
      </c>
      <c r="S50" s="40">
        <v>0</v>
      </c>
      <c r="T50" s="31" t="s">
        <v>548</v>
      </c>
    </row>
    <row r="51" spans="1:20" x14ac:dyDescent="0.3">
      <c r="A51" s="37"/>
      <c r="R51" s="36"/>
      <c r="S51" s="36"/>
    </row>
    <row r="52" spans="1:20" x14ac:dyDescent="0.3">
      <c r="A52" s="52" t="s">
        <v>549</v>
      </c>
      <c r="B52" s="53"/>
      <c r="C52" s="53"/>
      <c r="D52" s="53"/>
      <c r="E52" s="53"/>
      <c r="F52" s="53"/>
      <c r="G52" s="53"/>
      <c r="H52" s="53"/>
      <c r="I52" s="53"/>
      <c r="J52" s="53"/>
      <c r="K52" s="53"/>
      <c r="R52" s="36"/>
      <c r="S52" s="36"/>
    </row>
    <row r="53" spans="1:20" ht="25.2" customHeight="1" x14ac:dyDescent="0.3">
      <c r="A53" s="54" t="s">
        <v>35</v>
      </c>
      <c r="B53" s="70" t="s">
        <v>550</v>
      </c>
      <c r="C53" s="70" t="s">
        <v>551</v>
      </c>
      <c r="D53" s="70" t="s">
        <v>552</v>
      </c>
      <c r="E53" s="70" t="s">
        <v>553</v>
      </c>
      <c r="F53" s="70" t="s">
        <v>554</v>
      </c>
      <c r="G53" s="70" t="s">
        <v>555</v>
      </c>
      <c r="H53" s="70" t="s">
        <v>556</v>
      </c>
      <c r="I53" s="70" t="s">
        <v>557</v>
      </c>
      <c r="J53" s="70" t="s">
        <v>558</v>
      </c>
      <c r="K53" s="70" t="s">
        <v>559</v>
      </c>
    </row>
    <row r="54" spans="1:20" x14ac:dyDescent="0.3">
      <c r="A54" s="37" t="s">
        <v>108</v>
      </c>
      <c r="B54" s="64">
        <v>0.15037593984962405</v>
      </c>
      <c r="C54" s="64">
        <v>0.13114754098360656</v>
      </c>
      <c r="D54" s="64">
        <v>0.15037593984962405</v>
      </c>
      <c r="E54" s="64">
        <v>0.14754098360655737</v>
      </c>
      <c r="F54" s="64">
        <v>0.40601503759398494</v>
      </c>
      <c r="G54" s="64">
        <v>0.42622950819672129</v>
      </c>
      <c r="H54" s="64">
        <v>0.18796992481203006</v>
      </c>
      <c r="I54" s="64">
        <v>0.18032786885245902</v>
      </c>
      <c r="J54" s="64">
        <v>0.10526315789473684</v>
      </c>
      <c r="K54" s="64">
        <v>0.11475409836065574</v>
      </c>
    </row>
    <row r="55" spans="1:20" x14ac:dyDescent="0.3">
      <c r="A55" s="37" t="s">
        <v>48</v>
      </c>
      <c r="B55" s="64">
        <v>0.27536231884057971</v>
      </c>
      <c r="C55" s="64">
        <v>0.11458333333333333</v>
      </c>
      <c r="D55" s="64">
        <v>0.15217391304347827</v>
      </c>
      <c r="E55" s="64">
        <v>0.15625</v>
      </c>
      <c r="F55" s="64">
        <v>0.36231884057971014</v>
      </c>
      <c r="G55" s="64">
        <v>0.47916666666666669</v>
      </c>
      <c r="H55" s="64">
        <v>0.13768115942028986</v>
      </c>
      <c r="I55" s="64">
        <v>0.16666666666666666</v>
      </c>
      <c r="J55" s="64">
        <v>7.2463768115942032E-2</v>
      </c>
      <c r="K55" s="64">
        <v>8.3333333333333329E-2</v>
      </c>
    </row>
    <row r="56" spans="1:20" x14ac:dyDescent="0.3">
      <c r="A56" s="37" t="s">
        <v>70</v>
      </c>
      <c r="B56" s="64">
        <v>0.33858267716535434</v>
      </c>
      <c r="C56" s="64">
        <v>0.26530612244897961</v>
      </c>
      <c r="D56" s="64">
        <v>0.2283464566929134</v>
      </c>
      <c r="E56" s="64">
        <v>0.22448979591836735</v>
      </c>
      <c r="F56" s="64">
        <v>0.25196850393700787</v>
      </c>
      <c r="G56" s="64">
        <v>0.29591836734693877</v>
      </c>
      <c r="H56" s="64">
        <v>0.11811023622047244</v>
      </c>
      <c r="I56" s="64">
        <v>0.1326530612244898</v>
      </c>
      <c r="J56" s="64">
        <v>6.2992125984251968E-2</v>
      </c>
      <c r="K56" s="64">
        <v>8.1632653061224483E-2</v>
      </c>
    </row>
    <row r="57" spans="1:20" x14ac:dyDescent="0.3">
      <c r="A57" s="37" t="s">
        <v>60</v>
      </c>
      <c r="B57" s="64">
        <v>0.68503937007874016</v>
      </c>
      <c r="C57" s="64">
        <v>0.43478260869565216</v>
      </c>
      <c r="D57" s="64">
        <v>0.17322834645669291</v>
      </c>
      <c r="E57" s="64">
        <v>0.2608695652173913</v>
      </c>
      <c r="F57" s="64">
        <v>0.11811023622047244</v>
      </c>
      <c r="G57" s="64">
        <v>0.17391304347826086</v>
      </c>
      <c r="H57" s="64">
        <v>7.874015748031496E-3</v>
      </c>
      <c r="I57" s="64">
        <v>4.3478260869565216E-2</v>
      </c>
      <c r="J57" s="64">
        <v>1.5748031496062992E-2</v>
      </c>
      <c r="K57" s="64">
        <v>8.6956521739130432E-2</v>
      </c>
    </row>
    <row r="58" spans="1:20" x14ac:dyDescent="0.3">
      <c r="A58" s="37" t="s">
        <v>55</v>
      </c>
      <c r="B58" s="64">
        <v>0.35</v>
      </c>
      <c r="C58" s="64">
        <v>0.17045454545454544</v>
      </c>
      <c r="D58" s="64">
        <v>0.20714285714285716</v>
      </c>
      <c r="E58" s="64">
        <v>0.21590909090909091</v>
      </c>
      <c r="F58" s="64">
        <v>0.21428571428571427</v>
      </c>
      <c r="G58" s="64">
        <v>0.25</v>
      </c>
      <c r="H58" s="64">
        <v>0.12142857142857143</v>
      </c>
      <c r="I58" s="64">
        <v>0.19318181818181818</v>
      </c>
      <c r="J58" s="64">
        <v>0.10714285714285714</v>
      </c>
      <c r="K58" s="64">
        <v>0.17045454545454544</v>
      </c>
    </row>
    <row r="59" spans="1:20" x14ac:dyDescent="0.3">
      <c r="A59" s="37" t="s">
        <v>82</v>
      </c>
      <c r="B59" s="64">
        <v>0.48717948717948717</v>
      </c>
      <c r="C59" s="64">
        <v>0.32500000000000001</v>
      </c>
      <c r="D59" s="64">
        <v>0.28205128205128205</v>
      </c>
      <c r="E59" s="64">
        <v>0.375</v>
      </c>
      <c r="F59" s="64">
        <v>0.16666666666666666</v>
      </c>
      <c r="G59" s="64">
        <v>0.2</v>
      </c>
      <c r="H59" s="64">
        <v>2.564102564102564E-2</v>
      </c>
      <c r="I59" s="64">
        <v>2.5000000000000001E-2</v>
      </c>
      <c r="J59" s="64">
        <v>3.8461538461538464E-2</v>
      </c>
      <c r="K59" s="64">
        <v>7.4999999999999997E-2</v>
      </c>
    </row>
    <row r="60" spans="1:20" x14ac:dyDescent="0.3">
      <c r="A60" s="37" t="s">
        <v>63</v>
      </c>
      <c r="B60" s="64">
        <v>0.52325581395348841</v>
      </c>
      <c r="C60" s="64">
        <v>0.47058823529411764</v>
      </c>
      <c r="D60" s="64">
        <v>0.20930232558139536</v>
      </c>
      <c r="E60" s="64">
        <v>0.23529411764705882</v>
      </c>
      <c r="F60" s="64">
        <v>0.18604651162790697</v>
      </c>
      <c r="G60" s="64">
        <v>0.17647058823529413</v>
      </c>
      <c r="H60" s="64">
        <v>6.9767441860465115E-2</v>
      </c>
      <c r="I60" s="64">
        <v>9.8039215686274508E-2</v>
      </c>
      <c r="J60" s="64">
        <v>1.1627906976744186E-2</v>
      </c>
      <c r="K60" s="64">
        <v>1.9607843137254902E-2</v>
      </c>
    </row>
    <row r="61" spans="1:20" x14ac:dyDescent="0.3">
      <c r="A61" s="37" t="s">
        <v>76</v>
      </c>
      <c r="B61" s="64">
        <v>0.29166666666666669</v>
      </c>
      <c r="C61" s="64">
        <v>9.375E-2</v>
      </c>
      <c r="D61" s="64">
        <v>0.16666666666666666</v>
      </c>
      <c r="E61" s="64">
        <v>0.203125</v>
      </c>
      <c r="F61" s="64">
        <v>0.32291666666666669</v>
      </c>
      <c r="G61" s="64">
        <v>0.46875</v>
      </c>
      <c r="H61" s="64">
        <v>0.125</v>
      </c>
      <c r="I61" s="64">
        <v>0.109375</v>
      </c>
      <c r="J61" s="64">
        <v>9.375E-2</v>
      </c>
      <c r="K61" s="64">
        <v>0.125</v>
      </c>
    </row>
    <row r="62" spans="1:20" x14ac:dyDescent="0.3">
      <c r="A62" s="39" t="s">
        <v>492</v>
      </c>
      <c r="B62" s="66">
        <v>0.33333333333333331</v>
      </c>
      <c r="C62" s="66">
        <v>0.22222222222222221</v>
      </c>
      <c r="D62" s="66">
        <v>0.26666666666666666</v>
      </c>
      <c r="E62" s="66">
        <v>0.22222222222222221</v>
      </c>
      <c r="F62" s="66">
        <v>0.4</v>
      </c>
      <c r="G62" s="66">
        <v>0.55555555555555558</v>
      </c>
      <c r="H62" s="66">
        <v>0</v>
      </c>
      <c r="I62" s="66">
        <v>0</v>
      </c>
      <c r="J62" s="66">
        <v>0</v>
      </c>
      <c r="K62" s="66">
        <v>0</v>
      </c>
    </row>
    <row r="63" spans="1:20" x14ac:dyDescent="0.3">
      <c r="A63" s="37"/>
      <c r="R63" s="36"/>
      <c r="S63" s="36"/>
    </row>
    <row r="64" spans="1:20" x14ac:dyDescent="0.3">
      <c r="A64" s="55" t="s">
        <v>560</v>
      </c>
      <c r="B64" s="56"/>
      <c r="C64" s="56"/>
      <c r="D64" s="56"/>
      <c r="E64" s="56"/>
      <c r="F64" s="56"/>
      <c r="G64" s="56"/>
      <c r="H64" s="56"/>
      <c r="I64" s="56"/>
      <c r="J64" s="56"/>
      <c r="K64" s="56"/>
      <c r="R64" s="36"/>
      <c r="S64" s="36"/>
    </row>
    <row r="65" spans="1:19" ht="25.2" customHeight="1" x14ac:dyDescent="0.3">
      <c r="A65" s="43" t="s">
        <v>35</v>
      </c>
      <c r="B65" s="67" t="s">
        <v>561</v>
      </c>
      <c r="C65" s="67" t="s">
        <v>562</v>
      </c>
      <c r="D65" s="67" t="s">
        <v>563</v>
      </c>
      <c r="E65" s="67" t="s">
        <v>564</v>
      </c>
      <c r="F65" s="67" t="s">
        <v>565</v>
      </c>
      <c r="G65" s="67" t="s">
        <v>566</v>
      </c>
      <c r="H65" s="67" t="s">
        <v>567</v>
      </c>
      <c r="I65" s="67" t="s">
        <v>568</v>
      </c>
      <c r="J65" s="67" t="s">
        <v>569</v>
      </c>
      <c r="K65" s="67" t="s">
        <v>570</v>
      </c>
    </row>
    <row r="66" spans="1:19" x14ac:dyDescent="0.3">
      <c r="A66" s="37" t="s">
        <v>108</v>
      </c>
      <c r="B66" s="64">
        <v>9.7744360902255634E-2</v>
      </c>
      <c r="C66" s="64">
        <v>0.10655737704918032</v>
      </c>
      <c r="D66" s="64">
        <v>0.45864661654135336</v>
      </c>
      <c r="E66" s="64">
        <v>0.48360655737704916</v>
      </c>
      <c r="F66" s="64">
        <v>0.26315789473684209</v>
      </c>
      <c r="G66" s="64">
        <v>0.24590163934426229</v>
      </c>
      <c r="H66" s="64">
        <v>0.12030075187969924</v>
      </c>
      <c r="I66" s="64">
        <v>0.10655737704918032</v>
      </c>
      <c r="J66" s="64">
        <v>5.2631578947368418E-2</v>
      </c>
      <c r="K66" s="64">
        <v>4.9180327868852458E-2</v>
      </c>
    </row>
    <row r="67" spans="1:19" x14ac:dyDescent="0.3">
      <c r="A67" s="37" t="s">
        <v>48</v>
      </c>
      <c r="B67" s="64">
        <v>6.5217391304347824E-2</v>
      </c>
      <c r="C67" s="64">
        <v>8.3333333333333329E-2</v>
      </c>
      <c r="D67" s="64">
        <v>0.41304347826086957</v>
      </c>
      <c r="E67" s="64">
        <v>0.48958333333333331</v>
      </c>
      <c r="F67" s="64">
        <v>0.37681159420289856</v>
      </c>
      <c r="G67" s="64">
        <v>0.30208333333333331</v>
      </c>
      <c r="H67" s="64">
        <v>0.10144927536231885</v>
      </c>
      <c r="I67" s="64">
        <v>9.375E-2</v>
      </c>
      <c r="J67" s="64">
        <v>4.3478260869565216E-2</v>
      </c>
      <c r="K67" s="64">
        <v>3.125E-2</v>
      </c>
    </row>
    <row r="68" spans="1:19" x14ac:dyDescent="0.3">
      <c r="A68" s="37" t="s">
        <v>70</v>
      </c>
      <c r="B68" s="64">
        <v>8.6614173228346455E-2</v>
      </c>
      <c r="C68" s="64">
        <v>9.1836734693877556E-2</v>
      </c>
      <c r="D68" s="64">
        <v>0.51968503937007871</v>
      </c>
      <c r="E68" s="64">
        <v>0.5</v>
      </c>
      <c r="F68" s="64">
        <v>0.29133858267716534</v>
      </c>
      <c r="G68" s="64">
        <v>0.30612244897959184</v>
      </c>
      <c r="H68" s="64">
        <v>7.0866141732283464E-2</v>
      </c>
      <c r="I68" s="64">
        <v>7.1428571428571425E-2</v>
      </c>
      <c r="J68" s="64">
        <v>3.1496062992125984E-2</v>
      </c>
      <c r="K68" s="64">
        <v>3.0612244897959183E-2</v>
      </c>
    </row>
    <row r="69" spans="1:19" x14ac:dyDescent="0.3">
      <c r="A69" s="37" t="s">
        <v>60</v>
      </c>
      <c r="B69" s="64">
        <v>0.17322834645669291</v>
      </c>
      <c r="C69" s="64">
        <v>8.6956521739130432E-2</v>
      </c>
      <c r="D69" s="64">
        <v>0.42519685039370081</v>
      </c>
      <c r="E69" s="64">
        <v>0.2608695652173913</v>
      </c>
      <c r="F69" s="64">
        <v>0.22047244094488189</v>
      </c>
      <c r="G69" s="64">
        <v>0.34782608695652173</v>
      </c>
      <c r="H69" s="64">
        <v>0.10236220472440945</v>
      </c>
      <c r="I69" s="64">
        <v>0.17391304347826086</v>
      </c>
      <c r="J69" s="64">
        <v>7.874015748031496E-2</v>
      </c>
      <c r="K69" s="64">
        <v>0.13043478260869565</v>
      </c>
    </row>
    <row r="70" spans="1:19" x14ac:dyDescent="0.3">
      <c r="A70" s="37" t="s">
        <v>55</v>
      </c>
      <c r="B70" s="64">
        <v>0.15</v>
      </c>
      <c r="C70" s="64">
        <v>0.15909090909090909</v>
      </c>
      <c r="D70" s="64">
        <v>0.50714285714285712</v>
      </c>
      <c r="E70" s="64">
        <v>0.5</v>
      </c>
      <c r="F70" s="64">
        <v>0.25714285714285712</v>
      </c>
      <c r="G70" s="64">
        <v>0.27272727272727271</v>
      </c>
      <c r="H70" s="64">
        <v>7.1428571428571425E-2</v>
      </c>
      <c r="I70" s="64">
        <v>4.5454545454545456E-2</v>
      </c>
      <c r="J70" s="64">
        <v>1.4285714285714285E-2</v>
      </c>
      <c r="K70" s="64">
        <v>2.2727272727272728E-2</v>
      </c>
    </row>
    <row r="71" spans="1:19" x14ac:dyDescent="0.3">
      <c r="A71" s="37" t="s">
        <v>82</v>
      </c>
      <c r="B71" s="64">
        <v>0.11538461538461539</v>
      </c>
      <c r="C71" s="64">
        <v>0.125</v>
      </c>
      <c r="D71" s="64">
        <v>0.47435897435897434</v>
      </c>
      <c r="E71" s="64">
        <v>0.42499999999999999</v>
      </c>
      <c r="F71" s="64">
        <v>0.28205128205128205</v>
      </c>
      <c r="G71" s="64">
        <v>0.32500000000000001</v>
      </c>
      <c r="H71" s="64">
        <v>0.10256410256410256</v>
      </c>
      <c r="I71" s="64">
        <v>0.125</v>
      </c>
      <c r="J71" s="64">
        <v>1.282051282051282E-2</v>
      </c>
      <c r="K71" s="64">
        <v>0</v>
      </c>
    </row>
    <row r="72" spans="1:19" x14ac:dyDescent="0.3">
      <c r="A72" s="37" t="s">
        <v>63</v>
      </c>
      <c r="B72" s="64">
        <v>2.3255813953488372E-2</v>
      </c>
      <c r="C72" s="64">
        <v>1.9607843137254902E-2</v>
      </c>
      <c r="D72" s="64">
        <v>0.40697674418604651</v>
      </c>
      <c r="E72" s="64">
        <v>0.43137254901960786</v>
      </c>
      <c r="F72" s="64">
        <v>0.40697674418604651</v>
      </c>
      <c r="G72" s="64">
        <v>0.41176470588235292</v>
      </c>
      <c r="H72" s="64">
        <v>0.11627906976744186</v>
      </c>
      <c r="I72" s="64">
        <v>9.8039215686274508E-2</v>
      </c>
      <c r="J72" s="64">
        <v>2.3255813953488372E-2</v>
      </c>
      <c r="K72" s="64">
        <v>3.9215686274509803E-2</v>
      </c>
    </row>
    <row r="73" spans="1:19" x14ac:dyDescent="0.3">
      <c r="A73" s="37" t="s">
        <v>76</v>
      </c>
      <c r="B73" s="64">
        <v>0.20833333333333334</v>
      </c>
      <c r="C73" s="64">
        <v>0.21875</v>
      </c>
      <c r="D73" s="64">
        <v>0.48958333333333331</v>
      </c>
      <c r="E73" s="64">
        <v>0.453125</v>
      </c>
      <c r="F73" s="64">
        <v>0.25</v>
      </c>
      <c r="G73" s="64">
        <v>0.25</v>
      </c>
      <c r="H73" s="64">
        <v>2.0833333333333332E-2</v>
      </c>
      <c r="I73" s="64">
        <v>3.125E-2</v>
      </c>
      <c r="J73" s="64">
        <v>2.0833333333333332E-2</v>
      </c>
      <c r="K73" s="64">
        <v>3.125E-2</v>
      </c>
    </row>
    <row r="74" spans="1:19" x14ac:dyDescent="0.3">
      <c r="A74" s="39" t="s">
        <v>492</v>
      </c>
      <c r="B74" s="66">
        <v>6.6666666666666666E-2</v>
      </c>
      <c r="C74" s="66">
        <v>0.1111111111111111</v>
      </c>
      <c r="D74" s="66">
        <v>0.13333333333333333</v>
      </c>
      <c r="E74" s="66">
        <v>0</v>
      </c>
      <c r="F74" s="66">
        <v>0.13333333333333333</v>
      </c>
      <c r="G74" s="66">
        <v>0.22222222222222221</v>
      </c>
      <c r="H74" s="66">
        <v>0.2</v>
      </c>
      <c r="I74" s="66">
        <v>0.33333333333333331</v>
      </c>
      <c r="J74" s="66">
        <v>0.4</v>
      </c>
      <c r="K74" s="66">
        <v>0.22222222222222221</v>
      </c>
    </row>
    <row r="75" spans="1:19" x14ac:dyDescent="0.3">
      <c r="A75" s="37"/>
      <c r="R75" s="36"/>
      <c r="S75" s="36"/>
    </row>
    <row r="76" spans="1:19" x14ac:dyDescent="0.3">
      <c r="A76" s="57" t="s">
        <v>571</v>
      </c>
      <c r="B76" s="57"/>
      <c r="C76" s="57"/>
      <c r="D76" s="57"/>
      <c r="E76" s="57"/>
      <c r="F76" s="57"/>
      <c r="G76" s="57"/>
      <c r="H76" s="57"/>
      <c r="I76" s="57"/>
      <c r="R76" s="36"/>
      <c r="S76" s="36"/>
    </row>
    <row r="77" spans="1:19" ht="79.2" customHeight="1" x14ac:dyDescent="0.3">
      <c r="A77" s="35" t="s">
        <v>35</v>
      </c>
      <c r="B77" s="62" t="s">
        <v>572</v>
      </c>
      <c r="C77" s="62" t="s">
        <v>573</v>
      </c>
      <c r="D77" s="62" t="s">
        <v>574</v>
      </c>
      <c r="E77" s="62" t="s">
        <v>575</v>
      </c>
      <c r="F77" s="62" t="s">
        <v>576</v>
      </c>
      <c r="G77" s="62" t="s">
        <v>577</v>
      </c>
      <c r="H77" s="62" t="s">
        <v>578</v>
      </c>
      <c r="I77" s="62" t="s">
        <v>579</v>
      </c>
      <c r="R77" s="36"/>
      <c r="S77" s="36"/>
    </row>
    <row r="78" spans="1:19" x14ac:dyDescent="0.3">
      <c r="A78" s="37" t="s">
        <v>108</v>
      </c>
      <c r="B78" s="63">
        <v>133</v>
      </c>
      <c r="C78" s="63">
        <v>122</v>
      </c>
      <c r="D78" s="64">
        <v>0.64661654135338342</v>
      </c>
      <c r="E78" s="64">
        <v>0.64344262295081989</v>
      </c>
      <c r="F78" s="64">
        <v>0.24060150375939848</v>
      </c>
      <c r="G78" s="64">
        <v>0.23770491803278687</v>
      </c>
      <c r="H78" s="64">
        <v>0.2932330827067669</v>
      </c>
      <c r="I78" s="64">
        <v>0.29508196721311475</v>
      </c>
      <c r="R78" s="36"/>
      <c r="S78" s="36"/>
    </row>
    <row r="79" spans="1:19" x14ac:dyDescent="0.3">
      <c r="A79" s="37" t="s">
        <v>48</v>
      </c>
      <c r="B79" s="63">
        <v>138</v>
      </c>
      <c r="C79" s="63">
        <v>96</v>
      </c>
      <c r="D79" s="64">
        <v>0.55797101449275366</v>
      </c>
      <c r="E79" s="64">
        <v>0.4375</v>
      </c>
      <c r="F79" s="64">
        <v>0.10144927536231885</v>
      </c>
      <c r="G79" s="64">
        <v>0.13541666666666666</v>
      </c>
      <c r="H79" s="64">
        <v>0.21014492753623187</v>
      </c>
      <c r="I79" s="64">
        <v>0.25</v>
      </c>
      <c r="R79" s="36"/>
      <c r="S79" s="36"/>
    </row>
    <row r="80" spans="1:19" x14ac:dyDescent="0.3">
      <c r="A80" s="37" t="s">
        <v>70</v>
      </c>
      <c r="B80" s="63">
        <v>127</v>
      </c>
      <c r="C80" s="63">
        <v>98</v>
      </c>
      <c r="D80" s="64">
        <v>0.71259842519685035</v>
      </c>
      <c r="E80" s="64">
        <v>0.67346938775510201</v>
      </c>
      <c r="F80" s="64">
        <v>0.10236220472440945</v>
      </c>
      <c r="G80" s="64">
        <v>0.1326530612244898</v>
      </c>
      <c r="H80" s="64">
        <v>0.18110236220472442</v>
      </c>
      <c r="I80" s="64">
        <v>0.21428571428571427</v>
      </c>
      <c r="R80" s="36"/>
      <c r="S80" s="36"/>
    </row>
    <row r="81" spans="1:19" x14ac:dyDescent="0.3">
      <c r="A81" s="37" t="s">
        <v>60</v>
      </c>
      <c r="B81" s="63">
        <v>127</v>
      </c>
      <c r="C81" s="63">
        <v>23</v>
      </c>
      <c r="D81" s="64">
        <v>0.88188976377952755</v>
      </c>
      <c r="E81" s="64">
        <v>0.69565217391304346</v>
      </c>
      <c r="F81" s="64">
        <v>1.5748031496062992E-2</v>
      </c>
      <c r="G81" s="64">
        <v>4.3478260869565216E-2</v>
      </c>
      <c r="H81" s="64">
        <v>2.3622047244094488E-2</v>
      </c>
      <c r="I81" s="64">
        <v>0.13043478260869565</v>
      </c>
      <c r="R81" s="36"/>
      <c r="S81" s="36"/>
    </row>
    <row r="82" spans="1:19" x14ac:dyDescent="0.3">
      <c r="A82" s="37" t="s">
        <v>55</v>
      </c>
      <c r="B82" s="63">
        <v>140</v>
      </c>
      <c r="C82" s="63">
        <v>88</v>
      </c>
      <c r="D82" s="64">
        <v>0.73928571428571432</v>
      </c>
      <c r="E82" s="64">
        <v>0.67045454545454541</v>
      </c>
      <c r="F82" s="64">
        <v>9.285714285714286E-2</v>
      </c>
      <c r="G82" s="64">
        <v>0.125</v>
      </c>
      <c r="H82" s="64">
        <v>0.22857142857142856</v>
      </c>
      <c r="I82" s="64">
        <v>0.36363636363636365</v>
      </c>
      <c r="R82" s="36"/>
      <c r="S82" s="36"/>
    </row>
    <row r="83" spans="1:19" x14ac:dyDescent="0.3">
      <c r="A83" s="37" t="s">
        <v>82</v>
      </c>
      <c r="B83" s="63">
        <v>78</v>
      </c>
      <c r="C83" s="63">
        <v>40</v>
      </c>
      <c r="D83" s="64">
        <v>0.69871794871794868</v>
      </c>
      <c r="E83" s="64">
        <v>0.63749999999999996</v>
      </c>
      <c r="F83" s="64">
        <v>6.4102564102564097E-2</v>
      </c>
      <c r="G83" s="64">
        <v>0.1</v>
      </c>
      <c r="H83" s="64">
        <v>6.4102564102564097E-2</v>
      </c>
      <c r="I83" s="64">
        <v>0.1</v>
      </c>
      <c r="R83" s="36"/>
      <c r="S83" s="36"/>
    </row>
    <row r="84" spans="1:19" x14ac:dyDescent="0.3">
      <c r="A84" s="37" t="s">
        <v>63</v>
      </c>
      <c r="B84" s="63">
        <v>86</v>
      </c>
      <c r="C84" s="63">
        <v>51</v>
      </c>
      <c r="D84" s="64">
        <v>0.69767441860465118</v>
      </c>
      <c r="E84" s="64">
        <v>0.57843137254901955</v>
      </c>
      <c r="F84" s="64">
        <v>5.8139534883720929E-2</v>
      </c>
      <c r="G84" s="64">
        <v>5.8823529411764705E-2</v>
      </c>
      <c r="H84" s="64">
        <v>8.1395348837209308E-2</v>
      </c>
      <c r="I84" s="64">
        <v>0.11764705882352941</v>
      </c>
      <c r="R84" s="36"/>
      <c r="S84" s="36"/>
    </row>
    <row r="85" spans="1:19" x14ac:dyDescent="0.3">
      <c r="A85" s="37" t="s">
        <v>76</v>
      </c>
      <c r="B85" s="63">
        <v>96</v>
      </c>
      <c r="C85" s="63">
        <v>64</v>
      </c>
      <c r="D85" s="64">
        <v>0.734375</v>
      </c>
      <c r="E85" s="64">
        <v>0.703125</v>
      </c>
      <c r="F85" s="64">
        <v>8.3333333333333329E-2</v>
      </c>
      <c r="G85" s="64">
        <v>7.8125E-2</v>
      </c>
      <c r="H85" s="64">
        <v>0.21875</v>
      </c>
      <c r="I85" s="64">
        <v>0.234375</v>
      </c>
      <c r="R85" s="36"/>
      <c r="S85" s="36"/>
    </row>
    <row r="86" spans="1:19" x14ac:dyDescent="0.3">
      <c r="A86" s="39" t="s">
        <v>492</v>
      </c>
      <c r="B86" s="65">
        <v>15</v>
      </c>
      <c r="C86" s="65">
        <v>9</v>
      </c>
      <c r="D86" s="66">
        <v>0.83730158730158732</v>
      </c>
      <c r="E86" s="66">
        <v>0.85</v>
      </c>
      <c r="F86" s="66">
        <v>0</v>
      </c>
      <c r="G86" s="66">
        <v>0</v>
      </c>
      <c r="H86" s="66">
        <v>0</v>
      </c>
      <c r="I86" s="66">
        <v>0</v>
      </c>
      <c r="R86" s="36"/>
      <c r="S86" s="36"/>
    </row>
  </sheetData>
  <mergeCells count="8">
    <mergeCell ref="A76:I76"/>
    <mergeCell ref="A1:Q1"/>
    <mergeCell ref="A4:E4"/>
    <mergeCell ref="A16:M16"/>
    <mergeCell ref="A28:S28"/>
    <mergeCell ref="A40:S40"/>
    <mergeCell ref="A52:K52"/>
    <mergeCell ref="A64:K64"/>
  </mergeCells>
  <pageMargins left="1" right="1" top="1" bottom="1" header="0.5" footer="0.5"/>
  <pageSetup scale="47" fitToHeight="0" orientation="landscape" verticalDpi="0" copies="16" r:id="rId1"/>
  <headerFooter>
    <oddHeader>&amp;F</oddHeader>
    <oddFooter>&amp;L&amp;A&amp;RPage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00E5C-EFAB-463C-ADE8-AB3C468047F0}">
  <sheetPr>
    <pageSetUpPr fitToPage="1"/>
  </sheetPr>
  <dimension ref="A1:C14"/>
  <sheetViews>
    <sheetView workbookViewId="0">
      <selection activeCell="H8" sqref="H8"/>
    </sheetView>
  </sheetViews>
  <sheetFormatPr defaultRowHeight="14.4" x14ac:dyDescent="0.3"/>
  <cols>
    <col min="1" max="1" width="24.109375" customWidth="1"/>
    <col min="2" max="2" width="46.33203125" customWidth="1"/>
    <col min="3" max="3" width="27.77734375" customWidth="1"/>
  </cols>
  <sheetData>
    <row r="1" spans="1:3" ht="23.4" x14ac:dyDescent="0.45">
      <c r="A1" s="29" t="s">
        <v>409</v>
      </c>
      <c r="B1" s="29"/>
      <c r="C1" s="29"/>
    </row>
    <row r="2" spans="1:3" x14ac:dyDescent="0.3">
      <c r="A2" s="17" t="s">
        <v>410</v>
      </c>
      <c r="B2" s="17"/>
      <c r="C2" s="17"/>
    </row>
    <row r="3" spans="1:3" x14ac:dyDescent="0.3">
      <c r="A3" s="3"/>
      <c r="B3" s="3"/>
      <c r="C3" s="3"/>
    </row>
    <row r="4" spans="1:3" ht="45" customHeight="1" x14ac:dyDescent="0.3">
      <c r="A4" s="26" t="s">
        <v>411</v>
      </c>
      <c r="B4" s="26" t="s">
        <v>482</v>
      </c>
      <c r="C4" s="26" t="s">
        <v>412</v>
      </c>
    </row>
    <row r="5" spans="1:3" x14ac:dyDescent="0.3">
      <c r="A5" s="18" t="s">
        <v>2</v>
      </c>
      <c r="B5" s="18" t="s">
        <v>413</v>
      </c>
      <c r="C5" s="18" t="s">
        <v>414</v>
      </c>
    </row>
    <row r="6" spans="1:3" ht="28.8" x14ac:dyDescent="0.3">
      <c r="A6" s="19" t="s">
        <v>415</v>
      </c>
      <c r="B6" s="19" t="s">
        <v>416</v>
      </c>
      <c r="C6" s="19" t="s">
        <v>417</v>
      </c>
    </row>
    <row r="7" spans="1:3" ht="28.8" x14ac:dyDescent="0.3">
      <c r="A7" s="18" t="s">
        <v>8</v>
      </c>
      <c r="B7" s="18" t="s">
        <v>418</v>
      </c>
      <c r="C7" s="18" t="s">
        <v>419</v>
      </c>
    </row>
    <row r="8" spans="1:3" ht="28.8" x14ac:dyDescent="0.3">
      <c r="A8" s="19" t="s">
        <v>20</v>
      </c>
      <c r="B8" s="19" t="s">
        <v>420</v>
      </c>
      <c r="C8" s="19" t="s">
        <v>421</v>
      </c>
    </row>
    <row r="9" spans="1:3" x14ac:dyDescent="0.3">
      <c r="A9" s="18" t="s">
        <v>422</v>
      </c>
      <c r="B9" s="18" t="s">
        <v>423</v>
      </c>
      <c r="C9" s="18" t="s">
        <v>424</v>
      </c>
    </row>
    <row r="10" spans="1:3" ht="28.8" x14ac:dyDescent="0.3">
      <c r="A10" s="19" t="s">
        <v>425</v>
      </c>
      <c r="B10" s="19" t="s">
        <v>426</v>
      </c>
      <c r="C10" s="19" t="s">
        <v>427</v>
      </c>
    </row>
    <row r="11" spans="1:3" x14ac:dyDescent="0.3">
      <c r="A11" s="18" t="s">
        <v>33</v>
      </c>
      <c r="B11" s="18" t="s">
        <v>428</v>
      </c>
      <c r="C11" s="18" t="s">
        <v>429</v>
      </c>
    </row>
    <row r="12" spans="1:3" ht="28.8" x14ac:dyDescent="0.3">
      <c r="A12" s="19" t="s">
        <v>430</v>
      </c>
      <c r="B12" s="19" t="s">
        <v>431</v>
      </c>
      <c r="C12" s="19" t="s">
        <v>432</v>
      </c>
    </row>
    <row r="13" spans="1:3" ht="28.8" x14ac:dyDescent="0.3">
      <c r="A13" s="18" t="s">
        <v>433</v>
      </c>
      <c r="B13" s="18" t="s">
        <v>434</v>
      </c>
      <c r="C13" s="18" t="s">
        <v>435</v>
      </c>
    </row>
    <row r="14" spans="1:3" ht="28.8" x14ac:dyDescent="0.3">
      <c r="A14" s="24" t="s">
        <v>438</v>
      </c>
      <c r="B14" s="24" t="s">
        <v>439</v>
      </c>
      <c r="C14" s="24" t="s">
        <v>440</v>
      </c>
    </row>
  </sheetData>
  <mergeCells count="2">
    <mergeCell ref="A1:C1"/>
    <mergeCell ref="A2:C2"/>
  </mergeCells>
  <printOptions horizontalCentered="1"/>
  <pageMargins left="0.33333333333333331" right="0.33333333333333331" top="0.5" bottom="0.5" header="0.25" footer="0.25"/>
  <pageSetup fitToHeight="0" orientation="landscape" verticalDpi="0" copies="16" r:id="rId1"/>
  <headerFooter>
    <oddHeader>&amp;C&amp;F</oddHeader>
    <oddFooter>&amp;L&amp;A&amp;RPage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387DD-28B1-424D-83A2-93A82964DBA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Master Data</vt:lpstr>
      <vt:lpstr>1 Read Me</vt:lpstr>
      <vt:lpstr>2 Respondent Profile</vt:lpstr>
      <vt:lpstr>3 Geography</vt:lpstr>
      <vt:lpstr>4 Shopping Sources</vt:lpstr>
      <vt:lpstr>5 Access &amp; Barriers</vt:lpstr>
      <vt:lpstr>6 Fruit &amp; Veg Purchasing</vt:lpstr>
      <vt:lpstr>7 Experience Ratings</vt:lpstr>
      <vt:lpstr>8 Shopping Habits</vt:lpstr>
      <vt:lpstr>9 Data Quality Notes</vt:lpstr>
      <vt:lpstr>'1 Read Me'!Print_Area</vt:lpstr>
      <vt:lpstr>'2 Respondent Profile'!Print_Area</vt:lpstr>
      <vt:lpstr>'3 Geography'!Print_Area</vt:lpstr>
      <vt:lpstr>'4 Shopping Sources'!Print_Area</vt:lpstr>
      <vt:lpstr>'5 Access &amp; Barriers'!Print_Area</vt:lpstr>
      <vt:lpstr>'6 Fruit &amp; Veg Purchasing'!Print_Area</vt:lpstr>
      <vt:lpstr>'7 Experience Ratings'!Print_Area</vt:lpstr>
      <vt:lpstr>'9 Data Quality Notes'!Print_Area</vt:lpstr>
      <vt:lpstr>'Master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McNally</dc:creator>
  <cp:lastModifiedBy>Kate McNally</cp:lastModifiedBy>
  <cp:lastPrinted>2026-09-17T17:17:48Z</cp:lastPrinted>
  <dcterms:created xsi:type="dcterms:W3CDTF">2026-09-17T13:57:19Z</dcterms:created>
  <dcterms:modified xsi:type="dcterms:W3CDTF">2026-09-17T17:25:20Z</dcterms:modified>
</cp:coreProperties>
</file>