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5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6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7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8.xml" ContentType="application/vnd.openxmlformats-officedocument.drawing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drawings/drawing9.xml" ContentType="application/vnd.openxmlformats-officedocument.drawing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drawings/drawing10.xml" ContentType="application/vnd.openxmlformats-officedocument.drawing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mcnally\Documents\"/>
    </mc:Choice>
  </mc:AlternateContent>
  <xr:revisionPtr revIDLastSave="0" documentId="8_{6DA17D6D-5857-44AE-AB89-F742EF7B1A28}" xr6:coauthVersionLast="47" xr6:coauthVersionMax="47" xr10:uidLastSave="{00000000-0000-0000-0000-000000000000}"/>
  <bookViews>
    <workbookView xWindow="1104" yWindow="1596" windowWidth="16752" windowHeight="10608" tabRatio="930" firstSheet="1" activeTab="1" xr2:uid="{19BC4ECD-67B2-4F2E-8746-78D5119C734D}"/>
  </bookViews>
  <sheets>
    <sheet name="Master Data" sheetId="1" state="hidden" r:id="rId1"/>
    <sheet name="All" sheetId="15" r:id="rId2"/>
    <sheet name="Downtown Stockade" sheetId="7" r:id="rId3"/>
    <sheet name="Hamilton Hill" sheetId="2" r:id="rId4"/>
    <sheet name="Mont Pleasant" sheetId="8" r:id="rId5"/>
    <sheet name="Niskayuna" sheetId="9" r:id="rId6"/>
    <sheet name="Northside" sheetId="10" r:id="rId7"/>
    <sheet name="Rotterdam Bellevue" sheetId="11" r:id="rId8"/>
    <sheet name="Scotia Glenville" sheetId="12" r:id="rId9"/>
    <sheet name="Woodlawn" sheetId="13" r:id="rId10"/>
    <sheet name="Rural Charts" sheetId="18" r:id="rId11"/>
    <sheet name="Shopping Habits Data" sheetId="20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10" i="1" l="1"/>
  <c r="K106" i="1"/>
  <c r="L106" i="1"/>
  <c r="M106" i="1"/>
  <c r="K107" i="1"/>
  <c r="L107" i="1"/>
  <c r="M107" i="1"/>
  <c r="K108" i="1"/>
  <c r="L108" i="1"/>
  <c r="M108" i="1"/>
  <c r="K109" i="1"/>
  <c r="L109" i="1"/>
  <c r="M109" i="1"/>
  <c r="K110" i="1"/>
  <c r="L110" i="1"/>
  <c r="M105" i="1"/>
  <c r="L105" i="1"/>
  <c r="K105" i="1"/>
  <c r="L86" i="1"/>
  <c r="K86" i="1"/>
  <c r="K93" i="1"/>
  <c r="J110" i="1"/>
  <c r="I110" i="1"/>
  <c r="H110" i="1"/>
  <c r="I109" i="1"/>
  <c r="H109" i="1"/>
  <c r="J109" i="1" s="1"/>
  <c r="I108" i="1"/>
  <c r="H108" i="1"/>
  <c r="J108" i="1" s="1"/>
  <c r="I107" i="1"/>
  <c r="H107" i="1"/>
  <c r="J107" i="1" s="1"/>
  <c r="J106" i="1"/>
  <c r="I106" i="1"/>
  <c r="H106" i="1"/>
  <c r="I105" i="1"/>
  <c r="H105" i="1"/>
  <c r="J105" i="1" s="1"/>
  <c r="CA110" i="1"/>
  <c r="BZ110" i="1"/>
  <c r="BY110" i="1"/>
  <c r="BX110" i="1"/>
  <c r="BZ109" i="1"/>
  <c r="BY109" i="1"/>
  <c r="BX109" i="1"/>
  <c r="CA109" i="1" s="1"/>
  <c r="BZ108" i="1"/>
  <c r="BY108" i="1"/>
  <c r="BX108" i="1"/>
  <c r="CA108" i="1" s="1"/>
  <c r="CA107" i="1"/>
  <c r="BZ107" i="1"/>
  <c r="BY107" i="1"/>
  <c r="BX107" i="1"/>
  <c r="BZ106" i="1"/>
  <c r="BY106" i="1"/>
  <c r="BX106" i="1"/>
  <c r="CA106" i="1" s="1"/>
  <c r="BZ105" i="1"/>
  <c r="BY105" i="1"/>
  <c r="BX105" i="1"/>
  <c r="CA105" i="1" s="1"/>
  <c r="BU110" i="1"/>
  <c r="BT110" i="1"/>
  <c r="BS110" i="1"/>
  <c r="BR110" i="1"/>
  <c r="BT109" i="1"/>
  <c r="BS109" i="1"/>
  <c r="BR109" i="1"/>
  <c r="BU109" i="1" s="1"/>
  <c r="BT108" i="1"/>
  <c r="BS108" i="1"/>
  <c r="BR108" i="1"/>
  <c r="BU108" i="1" s="1"/>
  <c r="BU107" i="1"/>
  <c r="BT107" i="1"/>
  <c r="BS107" i="1"/>
  <c r="BR107" i="1"/>
  <c r="BT106" i="1"/>
  <c r="BS106" i="1"/>
  <c r="BR106" i="1"/>
  <c r="BU106" i="1" s="1"/>
  <c r="BT105" i="1"/>
  <c r="BS105" i="1"/>
  <c r="BR105" i="1"/>
  <c r="BU105" i="1" s="1"/>
  <c r="BO110" i="1"/>
  <c r="BN110" i="1"/>
  <c r="BM110" i="1"/>
  <c r="BL110" i="1"/>
  <c r="BN109" i="1"/>
  <c r="BM109" i="1"/>
  <c r="BL109" i="1"/>
  <c r="BO109" i="1" s="1"/>
  <c r="BN108" i="1"/>
  <c r="BM108" i="1"/>
  <c r="BL108" i="1"/>
  <c r="BO108" i="1" s="1"/>
  <c r="BO107" i="1"/>
  <c r="BN107" i="1"/>
  <c r="BM107" i="1"/>
  <c r="BL107" i="1"/>
  <c r="BN106" i="1"/>
  <c r="BM106" i="1"/>
  <c r="BL106" i="1"/>
  <c r="BO106" i="1" s="1"/>
  <c r="BN105" i="1"/>
  <c r="BM105" i="1"/>
  <c r="BL105" i="1"/>
  <c r="BO105" i="1" s="1"/>
  <c r="BH110" i="1"/>
  <c r="BG110" i="1"/>
  <c r="BF110" i="1"/>
  <c r="BI110" i="1" s="1"/>
  <c r="BH109" i="1"/>
  <c r="BG109" i="1"/>
  <c r="BF109" i="1"/>
  <c r="BI109" i="1" s="1"/>
  <c r="BH108" i="1"/>
  <c r="BG108" i="1"/>
  <c r="BF108" i="1"/>
  <c r="BI108" i="1" s="1"/>
  <c r="BH107" i="1"/>
  <c r="BG107" i="1"/>
  <c r="BF107" i="1"/>
  <c r="BI107" i="1" s="1"/>
  <c r="BH106" i="1"/>
  <c r="BG106" i="1"/>
  <c r="BF106" i="1"/>
  <c r="BI106" i="1" s="1"/>
  <c r="BH105" i="1"/>
  <c r="BG105" i="1"/>
  <c r="BF105" i="1"/>
  <c r="BI105" i="1" s="1"/>
  <c r="BB110" i="1"/>
  <c r="BA110" i="1"/>
  <c r="AZ110" i="1"/>
  <c r="BC110" i="1" s="1"/>
  <c r="BB109" i="1"/>
  <c r="BA109" i="1"/>
  <c r="AZ109" i="1"/>
  <c r="BC109" i="1" s="1"/>
  <c r="BB108" i="1"/>
  <c r="BA108" i="1"/>
  <c r="AZ108" i="1"/>
  <c r="BC108" i="1" s="1"/>
  <c r="BB107" i="1"/>
  <c r="BA107" i="1"/>
  <c r="AZ107" i="1"/>
  <c r="BC107" i="1" s="1"/>
  <c r="BB106" i="1"/>
  <c r="BA106" i="1"/>
  <c r="AZ106" i="1"/>
  <c r="BC106" i="1" s="1"/>
  <c r="BB105" i="1"/>
  <c r="BA105" i="1"/>
  <c r="AZ105" i="1"/>
  <c r="BC105" i="1" s="1"/>
  <c r="AW110" i="1"/>
  <c r="AV110" i="1"/>
  <c r="AU110" i="1"/>
  <c r="AT110" i="1"/>
  <c r="AV109" i="1"/>
  <c r="AU109" i="1"/>
  <c r="AT109" i="1"/>
  <c r="AW109" i="1" s="1"/>
  <c r="AV108" i="1"/>
  <c r="AU108" i="1"/>
  <c r="AT108" i="1"/>
  <c r="AW108" i="1" s="1"/>
  <c r="AW107" i="1"/>
  <c r="AV107" i="1"/>
  <c r="AU107" i="1"/>
  <c r="AT107" i="1"/>
  <c r="AV106" i="1"/>
  <c r="AU106" i="1"/>
  <c r="AT106" i="1"/>
  <c r="AW106" i="1" s="1"/>
  <c r="AV105" i="1"/>
  <c r="AU105" i="1"/>
  <c r="AT105" i="1"/>
  <c r="AW105" i="1" s="1"/>
  <c r="AQ110" i="1"/>
  <c r="AP110" i="1"/>
  <c r="AO110" i="1"/>
  <c r="AN110" i="1"/>
  <c r="AQ109" i="1"/>
  <c r="AP109" i="1"/>
  <c r="AO109" i="1"/>
  <c r="AN109" i="1"/>
  <c r="AP108" i="1"/>
  <c r="AO108" i="1"/>
  <c r="AN108" i="1"/>
  <c r="AQ108" i="1" s="1"/>
  <c r="AQ107" i="1"/>
  <c r="AP107" i="1"/>
  <c r="AO107" i="1"/>
  <c r="AN107" i="1"/>
  <c r="AQ106" i="1"/>
  <c r="AP106" i="1"/>
  <c r="AO106" i="1"/>
  <c r="AN106" i="1"/>
  <c r="AP105" i="1"/>
  <c r="AO105" i="1"/>
  <c r="AN105" i="1"/>
  <c r="AQ105" i="1" s="1"/>
  <c r="AJ110" i="1"/>
  <c r="AI110" i="1"/>
  <c r="AH110" i="1"/>
  <c r="AK110" i="1" s="1"/>
  <c r="AJ109" i="1"/>
  <c r="AI109" i="1"/>
  <c r="AH109" i="1"/>
  <c r="AK109" i="1" s="1"/>
  <c r="AJ108" i="1"/>
  <c r="AI108" i="1"/>
  <c r="AH108" i="1"/>
  <c r="AK108" i="1" s="1"/>
  <c r="AJ107" i="1"/>
  <c r="AI107" i="1"/>
  <c r="AH107" i="1"/>
  <c r="AK107" i="1" s="1"/>
  <c r="AJ106" i="1"/>
  <c r="AI106" i="1"/>
  <c r="AH106" i="1"/>
  <c r="AK106" i="1" s="1"/>
  <c r="AJ105" i="1"/>
  <c r="AI105" i="1"/>
  <c r="AH105" i="1"/>
  <c r="AK105" i="1" s="1"/>
  <c r="AD110" i="1"/>
  <c r="AC110" i="1"/>
  <c r="AB110" i="1"/>
  <c r="AE110" i="1" s="1"/>
  <c r="AD109" i="1"/>
  <c r="AC109" i="1"/>
  <c r="AB109" i="1"/>
  <c r="AE109" i="1" s="1"/>
  <c r="AD108" i="1"/>
  <c r="AC108" i="1"/>
  <c r="AB108" i="1"/>
  <c r="AE108" i="1" s="1"/>
  <c r="AD107" i="1"/>
  <c r="AC107" i="1"/>
  <c r="AB107" i="1"/>
  <c r="AE107" i="1" s="1"/>
  <c r="AD106" i="1"/>
  <c r="AC106" i="1"/>
  <c r="AB106" i="1"/>
  <c r="AE106" i="1" s="1"/>
  <c r="AD105" i="1"/>
  <c r="AC105" i="1"/>
  <c r="AB105" i="1"/>
  <c r="AE105" i="1" s="1"/>
  <c r="X110" i="1"/>
  <c r="W110" i="1"/>
  <c r="V110" i="1"/>
  <c r="Y110" i="1" s="1"/>
  <c r="X109" i="1"/>
  <c r="W109" i="1"/>
  <c r="V109" i="1"/>
  <c r="Y109" i="1" s="1"/>
  <c r="X108" i="1"/>
  <c r="W108" i="1"/>
  <c r="V108" i="1"/>
  <c r="Y108" i="1" s="1"/>
  <c r="X107" i="1"/>
  <c r="W107" i="1"/>
  <c r="V107" i="1"/>
  <c r="Y107" i="1" s="1"/>
  <c r="X106" i="1"/>
  <c r="W106" i="1"/>
  <c r="V106" i="1"/>
  <c r="Y106" i="1" s="1"/>
  <c r="X105" i="1"/>
  <c r="W105" i="1"/>
  <c r="V105" i="1"/>
  <c r="Y105" i="1" s="1"/>
  <c r="S110" i="1"/>
  <c r="R110" i="1"/>
  <c r="Q110" i="1"/>
  <c r="S109" i="1"/>
  <c r="R109" i="1"/>
  <c r="Q109" i="1"/>
  <c r="S108" i="1"/>
  <c r="R108" i="1"/>
  <c r="Q108" i="1"/>
  <c r="S107" i="1"/>
  <c r="R107" i="1"/>
  <c r="Q107" i="1"/>
  <c r="S106" i="1"/>
  <c r="R106" i="1"/>
  <c r="Q106" i="1"/>
  <c r="S105" i="1"/>
  <c r="R105" i="1"/>
  <c r="Q105" i="1"/>
  <c r="P106" i="1"/>
  <c r="P107" i="1"/>
  <c r="P108" i="1"/>
  <c r="P109" i="1"/>
  <c r="P110" i="1"/>
  <c r="P105" i="1"/>
  <c r="G110" i="1"/>
  <c r="F110" i="1"/>
  <c r="E110" i="1"/>
  <c r="G109" i="1"/>
  <c r="F109" i="1"/>
  <c r="E109" i="1"/>
  <c r="G108" i="1"/>
  <c r="F108" i="1"/>
  <c r="E108" i="1"/>
  <c r="G107" i="1"/>
  <c r="F107" i="1"/>
  <c r="E107" i="1"/>
  <c r="G106" i="1"/>
  <c r="F106" i="1"/>
  <c r="E106" i="1"/>
  <c r="G105" i="1"/>
  <c r="F105" i="1"/>
  <c r="E105" i="1"/>
  <c r="E138" i="1"/>
  <c r="F138" i="1"/>
  <c r="G138" i="1"/>
  <c r="E139" i="1"/>
  <c r="F139" i="1"/>
  <c r="G139" i="1"/>
  <c r="E140" i="1"/>
  <c r="F140" i="1"/>
  <c r="G140" i="1"/>
  <c r="E136" i="1"/>
  <c r="F136" i="1"/>
  <c r="G136" i="1"/>
  <c r="E137" i="1"/>
  <c r="F137" i="1"/>
  <c r="G137" i="1"/>
  <c r="G135" i="1"/>
  <c r="F135" i="1"/>
  <c r="E135" i="1"/>
  <c r="BB79" i="1" l="1"/>
  <c r="BB57" i="1"/>
  <c r="BB22" i="1"/>
  <c r="AO51" i="1"/>
  <c r="AO50" i="1"/>
  <c r="AJ36" i="1"/>
  <c r="AD20" i="1"/>
  <c r="CA90" i="1"/>
  <c r="BZ90" i="1"/>
  <c r="BY90" i="1"/>
  <c r="CA89" i="1"/>
  <c r="BZ89" i="1"/>
  <c r="BY89" i="1"/>
  <c r="CA88" i="1"/>
  <c r="BZ88" i="1"/>
  <c r="BY88" i="1"/>
  <c r="CA87" i="1"/>
  <c r="BZ87" i="1"/>
  <c r="BY87" i="1"/>
  <c r="CA86" i="1"/>
  <c r="BZ86" i="1"/>
  <c r="BY86" i="1"/>
  <c r="BU90" i="1"/>
  <c r="BT90" i="1"/>
  <c r="BS90" i="1"/>
  <c r="BU89" i="1"/>
  <c r="BT89" i="1"/>
  <c r="BS89" i="1"/>
  <c r="BU88" i="1"/>
  <c r="BT88" i="1"/>
  <c r="BS88" i="1"/>
  <c r="BU87" i="1"/>
  <c r="BT87" i="1"/>
  <c r="BS87" i="1"/>
  <c r="BU86" i="1"/>
  <c r="BT86" i="1"/>
  <c r="BS86" i="1"/>
  <c r="BO90" i="1"/>
  <c r="BN90" i="1"/>
  <c r="BM90" i="1"/>
  <c r="BO89" i="1"/>
  <c r="BN89" i="1"/>
  <c r="BM89" i="1"/>
  <c r="BO88" i="1"/>
  <c r="BN88" i="1"/>
  <c r="BM88" i="1"/>
  <c r="BO87" i="1"/>
  <c r="BN87" i="1"/>
  <c r="BM87" i="1"/>
  <c r="BO86" i="1"/>
  <c r="BN86" i="1"/>
  <c r="BM86" i="1"/>
  <c r="BI90" i="1"/>
  <c r="BH90" i="1"/>
  <c r="BG90" i="1"/>
  <c r="BI89" i="1"/>
  <c r="BH89" i="1"/>
  <c r="BG89" i="1"/>
  <c r="BI88" i="1"/>
  <c r="BH88" i="1"/>
  <c r="BG88" i="1"/>
  <c r="BI87" i="1"/>
  <c r="BH87" i="1"/>
  <c r="BG87" i="1"/>
  <c r="BI86" i="1"/>
  <c r="BH86" i="1"/>
  <c r="BG86" i="1"/>
  <c r="BC90" i="1"/>
  <c r="BB90" i="1"/>
  <c r="BA90" i="1"/>
  <c r="BC89" i="1"/>
  <c r="BB89" i="1"/>
  <c r="BA89" i="1"/>
  <c r="BC88" i="1"/>
  <c r="BB88" i="1"/>
  <c r="BA88" i="1"/>
  <c r="BC87" i="1"/>
  <c r="BB87" i="1"/>
  <c r="BA87" i="1"/>
  <c r="BC86" i="1"/>
  <c r="BB86" i="1"/>
  <c r="BA86" i="1"/>
  <c r="AW90" i="1"/>
  <c r="AV90" i="1"/>
  <c r="AU90" i="1"/>
  <c r="AW89" i="1"/>
  <c r="AV89" i="1"/>
  <c r="AU89" i="1"/>
  <c r="AW88" i="1"/>
  <c r="AV88" i="1"/>
  <c r="AU88" i="1"/>
  <c r="AW87" i="1"/>
  <c r="AV87" i="1"/>
  <c r="AU87" i="1"/>
  <c r="AW86" i="1"/>
  <c r="AV86" i="1"/>
  <c r="AU86" i="1"/>
  <c r="AQ90" i="1"/>
  <c r="AP90" i="1"/>
  <c r="AO90" i="1"/>
  <c r="AQ89" i="1"/>
  <c r="AP89" i="1"/>
  <c r="AO89" i="1"/>
  <c r="AQ88" i="1"/>
  <c r="AP88" i="1"/>
  <c r="AO88" i="1"/>
  <c r="AQ87" i="1"/>
  <c r="AP87" i="1"/>
  <c r="AO87" i="1"/>
  <c r="AQ86" i="1"/>
  <c r="AP86" i="1"/>
  <c r="AO86" i="1"/>
  <c r="AK90" i="1"/>
  <c r="AJ90" i="1"/>
  <c r="AI90" i="1"/>
  <c r="AK89" i="1"/>
  <c r="AJ89" i="1"/>
  <c r="AI89" i="1"/>
  <c r="AK88" i="1"/>
  <c r="AJ88" i="1"/>
  <c r="AI88" i="1"/>
  <c r="AK87" i="1"/>
  <c r="AJ87" i="1"/>
  <c r="AI87" i="1"/>
  <c r="AK86" i="1"/>
  <c r="AJ86" i="1"/>
  <c r="AI86" i="1"/>
  <c r="AE90" i="1"/>
  <c r="AD90" i="1"/>
  <c r="AC90" i="1"/>
  <c r="AE89" i="1"/>
  <c r="AD89" i="1"/>
  <c r="AC89" i="1"/>
  <c r="AE88" i="1"/>
  <c r="AD88" i="1"/>
  <c r="AC88" i="1"/>
  <c r="AE87" i="1"/>
  <c r="AD87" i="1"/>
  <c r="AC87" i="1"/>
  <c r="AE86" i="1"/>
  <c r="AD86" i="1"/>
  <c r="AC86" i="1"/>
  <c r="Y90" i="1"/>
  <c r="X90" i="1"/>
  <c r="W90" i="1"/>
  <c r="Y89" i="1"/>
  <c r="X89" i="1"/>
  <c r="W89" i="1"/>
  <c r="Y88" i="1"/>
  <c r="X88" i="1"/>
  <c r="W88" i="1"/>
  <c r="Y87" i="1"/>
  <c r="X87" i="1"/>
  <c r="W87" i="1"/>
  <c r="Y86" i="1"/>
  <c r="X86" i="1"/>
  <c r="W86" i="1"/>
  <c r="CA83" i="1"/>
  <c r="BZ83" i="1"/>
  <c r="BY83" i="1"/>
  <c r="CA82" i="1"/>
  <c r="BZ82" i="1"/>
  <c r="BY82" i="1"/>
  <c r="CA81" i="1"/>
  <c r="BZ81" i="1"/>
  <c r="BY81" i="1"/>
  <c r="CA80" i="1"/>
  <c r="BZ80" i="1"/>
  <c r="BY80" i="1"/>
  <c r="CA79" i="1"/>
  <c r="BZ79" i="1"/>
  <c r="BY79" i="1"/>
  <c r="CA78" i="1"/>
  <c r="BZ78" i="1"/>
  <c r="BY78" i="1"/>
  <c r="CA77" i="1"/>
  <c r="BZ77" i="1"/>
  <c r="BY77" i="1"/>
  <c r="CA76" i="1"/>
  <c r="BZ76" i="1"/>
  <c r="BY76" i="1"/>
  <c r="CA75" i="1"/>
  <c r="BZ75" i="1"/>
  <c r="BY75" i="1"/>
  <c r="BU83" i="1"/>
  <c r="BT83" i="1"/>
  <c r="BS83" i="1"/>
  <c r="BU82" i="1"/>
  <c r="BT82" i="1"/>
  <c r="BS82" i="1"/>
  <c r="BU81" i="1"/>
  <c r="BT81" i="1"/>
  <c r="BS81" i="1"/>
  <c r="BU80" i="1"/>
  <c r="BT80" i="1"/>
  <c r="BS80" i="1"/>
  <c r="BU79" i="1"/>
  <c r="BT79" i="1"/>
  <c r="BS79" i="1"/>
  <c r="BU78" i="1"/>
  <c r="BT78" i="1"/>
  <c r="BS78" i="1"/>
  <c r="BU77" i="1"/>
  <c r="BT77" i="1"/>
  <c r="BS77" i="1"/>
  <c r="BU76" i="1"/>
  <c r="BT76" i="1"/>
  <c r="BS76" i="1"/>
  <c r="BU75" i="1"/>
  <c r="BT75" i="1"/>
  <c r="BS75" i="1"/>
  <c r="BO83" i="1"/>
  <c r="BN83" i="1"/>
  <c r="BM83" i="1"/>
  <c r="BO82" i="1"/>
  <c r="BN82" i="1"/>
  <c r="BM82" i="1"/>
  <c r="BO81" i="1"/>
  <c r="BN81" i="1"/>
  <c r="BM81" i="1"/>
  <c r="BO80" i="1"/>
  <c r="BN80" i="1"/>
  <c r="BM80" i="1"/>
  <c r="BO79" i="1"/>
  <c r="BN79" i="1"/>
  <c r="BM79" i="1"/>
  <c r="BO78" i="1"/>
  <c r="BN78" i="1"/>
  <c r="BM78" i="1"/>
  <c r="BO77" i="1"/>
  <c r="BN77" i="1"/>
  <c r="BM77" i="1"/>
  <c r="BO76" i="1"/>
  <c r="BN76" i="1"/>
  <c r="BM76" i="1"/>
  <c r="BO75" i="1"/>
  <c r="BN75" i="1"/>
  <c r="BM75" i="1"/>
  <c r="BI83" i="1"/>
  <c r="BH83" i="1"/>
  <c r="BG83" i="1"/>
  <c r="BI82" i="1"/>
  <c r="BH82" i="1"/>
  <c r="BG82" i="1"/>
  <c r="BI81" i="1"/>
  <c r="BH81" i="1"/>
  <c r="BG81" i="1"/>
  <c r="BI80" i="1"/>
  <c r="BH80" i="1"/>
  <c r="BG80" i="1"/>
  <c r="BI79" i="1"/>
  <c r="BH79" i="1"/>
  <c r="BG79" i="1"/>
  <c r="BI78" i="1"/>
  <c r="BH78" i="1"/>
  <c r="BG78" i="1"/>
  <c r="BI77" i="1"/>
  <c r="BH77" i="1"/>
  <c r="BG77" i="1"/>
  <c r="BI76" i="1"/>
  <c r="BH76" i="1"/>
  <c r="BG76" i="1"/>
  <c r="BI75" i="1"/>
  <c r="BH75" i="1"/>
  <c r="BG75" i="1"/>
  <c r="BC83" i="1"/>
  <c r="BB83" i="1"/>
  <c r="BA83" i="1"/>
  <c r="BC82" i="1"/>
  <c r="BB82" i="1"/>
  <c r="BA82" i="1"/>
  <c r="BC81" i="1"/>
  <c r="BB81" i="1"/>
  <c r="BA81" i="1"/>
  <c r="BC80" i="1"/>
  <c r="BB80" i="1"/>
  <c r="BA80" i="1"/>
  <c r="BC79" i="1"/>
  <c r="BA79" i="1"/>
  <c r="BC78" i="1"/>
  <c r="BB78" i="1"/>
  <c r="BA78" i="1"/>
  <c r="BC77" i="1"/>
  <c r="BB77" i="1"/>
  <c r="BA77" i="1"/>
  <c r="BC76" i="1"/>
  <c r="BB76" i="1"/>
  <c r="BA76" i="1"/>
  <c r="BC75" i="1"/>
  <c r="BB75" i="1"/>
  <c r="BA75" i="1"/>
  <c r="AW83" i="1"/>
  <c r="AV83" i="1"/>
  <c r="AU83" i="1"/>
  <c r="AW82" i="1"/>
  <c r="AV82" i="1"/>
  <c r="AU82" i="1"/>
  <c r="AW81" i="1"/>
  <c r="AV81" i="1"/>
  <c r="AU81" i="1"/>
  <c r="AW80" i="1"/>
  <c r="AV80" i="1"/>
  <c r="AU80" i="1"/>
  <c r="AW79" i="1"/>
  <c r="AV79" i="1"/>
  <c r="AU79" i="1"/>
  <c r="AW78" i="1"/>
  <c r="AV78" i="1"/>
  <c r="AU78" i="1"/>
  <c r="AW77" i="1"/>
  <c r="AV77" i="1"/>
  <c r="AU77" i="1"/>
  <c r="AW76" i="1"/>
  <c r="AV76" i="1"/>
  <c r="AU76" i="1"/>
  <c r="AW75" i="1"/>
  <c r="AV75" i="1"/>
  <c r="AU75" i="1"/>
  <c r="AQ83" i="1"/>
  <c r="AP83" i="1"/>
  <c r="AO83" i="1"/>
  <c r="AQ82" i="1"/>
  <c r="AP82" i="1"/>
  <c r="AO82" i="1"/>
  <c r="AQ81" i="1"/>
  <c r="AP81" i="1"/>
  <c r="AO81" i="1"/>
  <c r="AQ80" i="1"/>
  <c r="AP80" i="1"/>
  <c r="AO80" i="1"/>
  <c r="AQ79" i="1"/>
  <c r="AP79" i="1"/>
  <c r="AO79" i="1"/>
  <c r="AQ78" i="1"/>
  <c r="AP78" i="1"/>
  <c r="AO78" i="1"/>
  <c r="AQ77" i="1"/>
  <c r="AP77" i="1"/>
  <c r="AO77" i="1"/>
  <c r="AQ76" i="1"/>
  <c r="AP76" i="1"/>
  <c r="AO76" i="1"/>
  <c r="AQ75" i="1"/>
  <c r="AP75" i="1"/>
  <c r="AO75" i="1"/>
  <c r="AK83" i="1"/>
  <c r="AJ83" i="1"/>
  <c r="AI83" i="1"/>
  <c r="AK82" i="1"/>
  <c r="AJ82" i="1"/>
  <c r="AI82" i="1"/>
  <c r="AK81" i="1"/>
  <c r="AJ81" i="1"/>
  <c r="AI81" i="1"/>
  <c r="AK80" i="1"/>
  <c r="AJ80" i="1"/>
  <c r="AI80" i="1"/>
  <c r="AK79" i="1"/>
  <c r="AJ79" i="1"/>
  <c r="AI79" i="1"/>
  <c r="AK78" i="1"/>
  <c r="AJ78" i="1"/>
  <c r="AI78" i="1"/>
  <c r="AK77" i="1"/>
  <c r="AJ77" i="1"/>
  <c r="AI77" i="1"/>
  <c r="AK76" i="1"/>
  <c r="AJ76" i="1"/>
  <c r="AI76" i="1"/>
  <c r="AK75" i="1"/>
  <c r="AJ75" i="1"/>
  <c r="AI75" i="1"/>
  <c r="AE83" i="1"/>
  <c r="AD83" i="1"/>
  <c r="AC83" i="1"/>
  <c r="AE82" i="1"/>
  <c r="AD82" i="1"/>
  <c r="AC82" i="1"/>
  <c r="AE81" i="1"/>
  <c r="AD81" i="1"/>
  <c r="AC81" i="1"/>
  <c r="AE80" i="1"/>
  <c r="AD80" i="1"/>
  <c r="AC80" i="1"/>
  <c r="AE79" i="1"/>
  <c r="AD79" i="1"/>
  <c r="AC79" i="1"/>
  <c r="AE78" i="1"/>
  <c r="AD78" i="1"/>
  <c r="AC78" i="1"/>
  <c r="AE77" i="1"/>
  <c r="AD77" i="1"/>
  <c r="AC77" i="1"/>
  <c r="AE76" i="1"/>
  <c r="AD76" i="1"/>
  <c r="AC76" i="1"/>
  <c r="AE75" i="1"/>
  <c r="AD75" i="1"/>
  <c r="AC75" i="1"/>
  <c r="Y83" i="1"/>
  <c r="X83" i="1"/>
  <c r="W83" i="1"/>
  <c r="Y82" i="1"/>
  <c r="X82" i="1"/>
  <c r="W82" i="1"/>
  <c r="Y81" i="1"/>
  <c r="X81" i="1"/>
  <c r="W81" i="1"/>
  <c r="Y80" i="1"/>
  <c r="X80" i="1"/>
  <c r="W80" i="1"/>
  <c r="Y79" i="1"/>
  <c r="X79" i="1"/>
  <c r="W79" i="1"/>
  <c r="Y78" i="1"/>
  <c r="X78" i="1"/>
  <c r="W78" i="1"/>
  <c r="Y77" i="1"/>
  <c r="X77" i="1"/>
  <c r="W77" i="1"/>
  <c r="Y76" i="1"/>
  <c r="X76" i="1"/>
  <c r="W76" i="1"/>
  <c r="Y75" i="1"/>
  <c r="X75" i="1"/>
  <c r="W75" i="1"/>
  <c r="CA72" i="1"/>
  <c r="BZ72" i="1"/>
  <c r="BY72" i="1"/>
  <c r="CA71" i="1"/>
  <c r="BZ71" i="1"/>
  <c r="BY71" i="1"/>
  <c r="CA70" i="1"/>
  <c r="BZ70" i="1"/>
  <c r="BY70" i="1"/>
  <c r="CA69" i="1"/>
  <c r="BZ69" i="1"/>
  <c r="BY69" i="1"/>
  <c r="CA68" i="1"/>
  <c r="BZ68" i="1"/>
  <c r="BY68" i="1"/>
  <c r="BU72" i="1"/>
  <c r="BT72" i="1"/>
  <c r="BS72" i="1"/>
  <c r="BU71" i="1"/>
  <c r="BT71" i="1"/>
  <c r="BS71" i="1"/>
  <c r="BU70" i="1"/>
  <c r="BT70" i="1"/>
  <c r="BS70" i="1"/>
  <c r="BU69" i="1"/>
  <c r="BT69" i="1"/>
  <c r="BS69" i="1"/>
  <c r="BU68" i="1"/>
  <c r="BT68" i="1"/>
  <c r="BS68" i="1"/>
  <c r="BO72" i="1"/>
  <c r="BN72" i="1"/>
  <c r="BM72" i="1"/>
  <c r="BO71" i="1"/>
  <c r="BN71" i="1"/>
  <c r="BM71" i="1"/>
  <c r="BO70" i="1"/>
  <c r="BN70" i="1"/>
  <c r="BM70" i="1"/>
  <c r="BO69" i="1"/>
  <c r="BN69" i="1"/>
  <c r="BM69" i="1"/>
  <c r="BO68" i="1"/>
  <c r="BN68" i="1"/>
  <c r="BM68" i="1"/>
  <c r="BI72" i="1"/>
  <c r="BH72" i="1"/>
  <c r="BG72" i="1"/>
  <c r="BI71" i="1"/>
  <c r="BH71" i="1"/>
  <c r="BG71" i="1"/>
  <c r="BI70" i="1"/>
  <c r="BH70" i="1"/>
  <c r="BG70" i="1"/>
  <c r="BI69" i="1"/>
  <c r="BH69" i="1"/>
  <c r="BG69" i="1"/>
  <c r="BI68" i="1"/>
  <c r="BH68" i="1"/>
  <c r="BG68" i="1"/>
  <c r="BC72" i="1"/>
  <c r="BB72" i="1"/>
  <c r="BA72" i="1"/>
  <c r="BC71" i="1"/>
  <c r="BB71" i="1"/>
  <c r="BA71" i="1"/>
  <c r="BC70" i="1"/>
  <c r="BB70" i="1"/>
  <c r="BA70" i="1"/>
  <c r="BC69" i="1"/>
  <c r="BB69" i="1"/>
  <c r="BA69" i="1"/>
  <c r="BC68" i="1"/>
  <c r="BB68" i="1"/>
  <c r="BA68" i="1"/>
  <c r="AW72" i="1"/>
  <c r="AV72" i="1"/>
  <c r="AU72" i="1"/>
  <c r="AW71" i="1"/>
  <c r="AV71" i="1"/>
  <c r="AU71" i="1"/>
  <c r="AW70" i="1"/>
  <c r="AV70" i="1"/>
  <c r="AU70" i="1"/>
  <c r="AW69" i="1"/>
  <c r="AV69" i="1"/>
  <c r="AU69" i="1"/>
  <c r="AW68" i="1"/>
  <c r="AV68" i="1"/>
  <c r="AU68" i="1"/>
  <c r="AQ72" i="1"/>
  <c r="AP72" i="1"/>
  <c r="AO72" i="1"/>
  <c r="AQ71" i="1"/>
  <c r="AP71" i="1"/>
  <c r="AO71" i="1"/>
  <c r="AQ70" i="1"/>
  <c r="AP70" i="1"/>
  <c r="AO70" i="1"/>
  <c r="AQ69" i="1"/>
  <c r="AP69" i="1"/>
  <c r="AO69" i="1"/>
  <c r="AQ68" i="1"/>
  <c r="AP68" i="1"/>
  <c r="AO68" i="1"/>
  <c r="AK72" i="1"/>
  <c r="AJ72" i="1"/>
  <c r="AI72" i="1"/>
  <c r="AK71" i="1"/>
  <c r="AJ71" i="1"/>
  <c r="AI71" i="1"/>
  <c r="AK70" i="1"/>
  <c r="AJ70" i="1"/>
  <c r="AI70" i="1"/>
  <c r="AK69" i="1"/>
  <c r="AJ69" i="1"/>
  <c r="AI69" i="1"/>
  <c r="AK68" i="1"/>
  <c r="AJ68" i="1"/>
  <c r="AI68" i="1"/>
  <c r="AE72" i="1"/>
  <c r="AD72" i="1"/>
  <c r="AC72" i="1"/>
  <c r="AE71" i="1"/>
  <c r="AD71" i="1"/>
  <c r="AC71" i="1"/>
  <c r="AE70" i="1"/>
  <c r="AD70" i="1"/>
  <c r="AC70" i="1"/>
  <c r="AE69" i="1"/>
  <c r="AD69" i="1"/>
  <c r="AC69" i="1"/>
  <c r="AE68" i="1"/>
  <c r="AD68" i="1"/>
  <c r="AC68" i="1"/>
  <c r="Y72" i="1"/>
  <c r="X72" i="1"/>
  <c r="W72" i="1"/>
  <c r="Y71" i="1"/>
  <c r="X71" i="1"/>
  <c r="W71" i="1"/>
  <c r="Y70" i="1"/>
  <c r="X70" i="1"/>
  <c r="W70" i="1"/>
  <c r="Y69" i="1"/>
  <c r="X69" i="1"/>
  <c r="W69" i="1"/>
  <c r="Y68" i="1"/>
  <c r="X68" i="1"/>
  <c r="W68" i="1"/>
  <c r="CA65" i="1"/>
  <c r="BZ65" i="1"/>
  <c r="BY65" i="1"/>
  <c r="CA64" i="1"/>
  <c r="BZ64" i="1"/>
  <c r="BY64" i="1"/>
  <c r="CA63" i="1"/>
  <c r="BZ63" i="1"/>
  <c r="BY63" i="1"/>
  <c r="CA62" i="1"/>
  <c r="BZ62" i="1"/>
  <c r="BY62" i="1"/>
  <c r="CA61" i="1"/>
  <c r="BZ61" i="1"/>
  <c r="BY61" i="1"/>
  <c r="BU65" i="1"/>
  <c r="BT65" i="1"/>
  <c r="BS65" i="1"/>
  <c r="BU64" i="1"/>
  <c r="BT64" i="1"/>
  <c r="BS64" i="1"/>
  <c r="BU63" i="1"/>
  <c r="BT63" i="1"/>
  <c r="BS63" i="1"/>
  <c r="BU62" i="1"/>
  <c r="BT62" i="1"/>
  <c r="BS62" i="1"/>
  <c r="BU61" i="1"/>
  <c r="BT61" i="1"/>
  <c r="BS61" i="1"/>
  <c r="BO65" i="1"/>
  <c r="BN65" i="1"/>
  <c r="BM65" i="1"/>
  <c r="BO64" i="1"/>
  <c r="BN64" i="1"/>
  <c r="BM64" i="1"/>
  <c r="BO63" i="1"/>
  <c r="BN63" i="1"/>
  <c r="BM63" i="1"/>
  <c r="BO62" i="1"/>
  <c r="BN62" i="1"/>
  <c r="BM62" i="1"/>
  <c r="BO61" i="1"/>
  <c r="BN61" i="1"/>
  <c r="BM61" i="1"/>
  <c r="BI65" i="1"/>
  <c r="BH65" i="1"/>
  <c r="BG65" i="1"/>
  <c r="BI64" i="1"/>
  <c r="BH64" i="1"/>
  <c r="BG64" i="1"/>
  <c r="BI63" i="1"/>
  <c r="BH63" i="1"/>
  <c r="BG63" i="1"/>
  <c r="BI62" i="1"/>
  <c r="BH62" i="1"/>
  <c r="BG62" i="1"/>
  <c r="BI61" i="1"/>
  <c r="BH61" i="1"/>
  <c r="BG61" i="1"/>
  <c r="BC65" i="1"/>
  <c r="BB65" i="1"/>
  <c r="BA65" i="1"/>
  <c r="BC64" i="1"/>
  <c r="BB64" i="1"/>
  <c r="BA64" i="1"/>
  <c r="BC63" i="1"/>
  <c r="BB63" i="1"/>
  <c r="BA63" i="1"/>
  <c r="BC62" i="1"/>
  <c r="BB62" i="1"/>
  <c r="BA62" i="1"/>
  <c r="BC61" i="1"/>
  <c r="BB61" i="1"/>
  <c r="BA61" i="1"/>
  <c r="AW65" i="1"/>
  <c r="AV65" i="1"/>
  <c r="AU65" i="1"/>
  <c r="AW64" i="1"/>
  <c r="AV64" i="1"/>
  <c r="AU64" i="1"/>
  <c r="AW63" i="1"/>
  <c r="AV63" i="1"/>
  <c r="AU63" i="1"/>
  <c r="AW62" i="1"/>
  <c r="AV62" i="1"/>
  <c r="AU62" i="1"/>
  <c r="AW61" i="1"/>
  <c r="AV61" i="1"/>
  <c r="AU61" i="1"/>
  <c r="AQ65" i="1"/>
  <c r="AP65" i="1"/>
  <c r="AO65" i="1"/>
  <c r="AQ64" i="1"/>
  <c r="AP64" i="1"/>
  <c r="AO64" i="1"/>
  <c r="AQ63" i="1"/>
  <c r="AP63" i="1"/>
  <c r="AO63" i="1"/>
  <c r="AQ62" i="1"/>
  <c r="AP62" i="1"/>
  <c r="AO62" i="1"/>
  <c r="AQ61" i="1"/>
  <c r="AP61" i="1"/>
  <c r="AO61" i="1"/>
  <c r="AK65" i="1"/>
  <c r="AJ65" i="1"/>
  <c r="AI65" i="1"/>
  <c r="AK64" i="1"/>
  <c r="AJ64" i="1"/>
  <c r="AI64" i="1"/>
  <c r="AK63" i="1"/>
  <c r="AJ63" i="1"/>
  <c r="AI63" i="1"/>
  <c r="AK62" i="1"/>
  <c r="AJ62" i="1"/>
  <c r="AI62" i="1"/>
  <c r="AK61" i="1"/>
  <c r="AJ61" i="1"/>
  <c r="AI61" i="1"/>
  <c r="AE65" i="1"/>
  <c r="AD65" i="1"/>
  <c r="AC65" i="1"/>
  <c r="AE64" i="1"/>
  <c r="AD64" i="1"/>
  <c r="AC64" i="1"/>
  <c r="AE63" i="1"/>
  <c r="AD63" i="1"/>
  <c r="AC63" i="1"/>
  <c r="AE62" i="1"/>
  <c r="AD62" i="1"/>
  <c r="AC62" i="1"/>
  <c r="AE61" i="1"/>
  <c r="AD61" i="1"/>
  <c r="AC61" i="1"/>
  <c r="Y65" i="1"/>
  <c r="X65" i="1"/>
  <c r="W65" i="1"/>
  <c r="Y64" i="1"/>
  <c r="X64" i="1"/>
  <c r="W64" i="1"/>
  <c r="Y63" i="1"/>
  <c r="X63" i="1"/>
  <c r="W63" i="1"/>
  <c r="Y62" i="1"/>
  <c r="X62" i="1"/>
  <c r="W62" i="1"/>
  <c r="Y61" i="1"/>
  <c r="X61" i="1"/>
  <c r="W61" i="1"/>
  <c r="CA58" i="1"/>
  <c r="BZ58" i="1"/>
  <c r="BY58" i="1"/>
  <c r="CA57" i="1"/>
  <c r="BZ57" i="1"/>
  <c r="BY57" i="1"/>
  <c r="CA56" i="1"/>
  <c r="BZ56" i="1"/>
  <c r="BY56" i="1"/>
  <c r="CA55" i="1"/>
  <c r="BZ55" i="1"/>
  <c r="BY55" i="1"/>
  <c r="CA54" i="1"/>
  <c r="BZ54" i="1"/>
  <c r="BY54" i="1"/>
  <c r="BU58" i="1"/>
  <c r="BT58" i="1"/>
  <c r="BS58" i="1"/>
  <c r="BU57" i="1"/>
  <c r="BT57" i="1"/>
  <c r="BS57" i="1"/>
  <c r="BU56" i="1"/>
  <c r="BT56" i="1"/>
  <c r="BS56" i="1"/>
  <c r="BU55" i="1"/>
  <c r="BT55" i="1"/>
  <c r="BS55" i="1"/>
  <c r="BU54" i="1"/>
  <c r="BT54" i="1"/>
  <c r="BS54" i="1"/>
  <c r="BO58" i="1"/>
  <c r="BN58" i="1"/>
  <c r="BM58" i="1"/>
  <c r="BO57" i="1"/>
  <c r="BN57" i="1"/>
  <c r="BM57" i="1"/>
  <c r="BO56" i="1"/>
  <c r="BN56" i="1"/>
  <c r="BM56" i="1"/>
  <c r="BO55" i="1"/>
  <c r="BN55" i="1"/>
  <c r="BM55" i="1"/>
  <c r="BO54" i="1"/>
  <c r="BN54" i="1"/>
  <c r="BM54" i="1"/>
  <c r="BI58" i="1"/>
  <c r="BH58" i="1"/>
  <c r="BG58" i="1"/>
  <c r="BI57" i="1"/>
  <c r="BH57" i="1"/>
  <c r="BG57" i="1"/>
  <c r="BI56" i="1"/>
  <c r="BH56" i="1"/>
  <c r="BG56" i="1"/>
  <c r="BI55" i="1"/>
  <c r="BH55" i="1"/>
  <c r="BG55" i="1"/>
  <c r="BI54" i="1"/>
  <c r="BH54" i="1"/>
  <c r="BG54" i="1"/>
  <c r="BC58" i="1"/>
  <c r="BB58" i="1"/>
  <c r="BA58" i="1"/>
  <c r="BC57" i="1"/>
  <c r="BA57" i="1"/>
  <c r="BC56" i="1"/>
  <c r="BB56" i="1"/>
  <c r="BA56" i="1"/>
  <c r="BC55" i="1"/>
  <c r="BB55" i="1"/>
  <c r="BA55" i="1"/>
  <c r="BC54" i="1"/>
  <c r="BB54" i="1"/>
  <c r="BA54" i="1"/>
  <c r="AW58" i="1"/>
  <c r="AV58" i="1"/>
  <c r="AU58" i="1"/>
  <c r="AW57" i="1"/>
  <c r="AV57" i="1"/>
  <c r="AU57" i="1"/>
  <c r="AW56" i="1"/>
  <c r="AV56" i="1"/>
  <c r="AU56" i="1"/>
  <c r="AW55" i="1"/>
  <c r="AV55" i="1"/>
  <c r="AU55" i="1"/>
  <c r="AW54" i="1"/>
  <c r="AV54" i="1"/>
  <c r="AU54" i="1"/>
  <c r="AQ58" i="1"/>
  <c r="AP58" i="1"/>
  <c r="AO58" i="1"/>
  <c r="AQ57" i="1"/>
  <c r="AP57" i="1"/>
  <c r="AO57" i="1"/>
  <c r="AQ56" i="1"/>
  <c r="AP56" i="1"/>
  <c r="AO56" i="1"/>
  <c r="AQ55" i="1"/>
  <c r="AP55" i="1"/>
  <c r="AO55" i="1"/>
  <c r="AQ54" i="1"/>
  <c r="AP54" i="1"/>
  <c r="AO54" i="1"/>
  <c r="AK58" i="1"/>
  <c r="AJ58" i="1"/>
  <c r="AI58" i="1"/>
  <c r="AK57" i="1"/>
  <c r="AJ57" i="1"/>
  <c r="AI57" i="1"/>
  <c r="AK56" i="1"/>
  <c r="AJ56" i="1"/>
  <c r="AI56" i="1"/>
  <c r="AK55" i="1"/>
  <c r="AJ55" i="1"/>
  <c r="AI55" i="1"/>
  <c r="AK54" i="1"/>
  <c r="AJ54" i="1"/>
  <c r="AI54" i="1"/>
  <c r="AE58" i="1"/>
  <c r="AD58" i="1"/>
  <c r="AC58" i="1"/>
  <c r="AE57" i="1"/>
  <c r="AD57" i="1"/>
  <c r="AC57" i="1"/>
  <c r="AE56" i="1"/>
  <c r="AD56" i="1"/>
  <c r="AC56" i="1"/>
  <c r="AE55" i="1"/>
  <c r="AD55" i="1"/>
  <c r="AC55" i="1"/>
  <c r="AE54" i="1"/>
  <c r="AD54" i="1"/>
  <c r="AC54" i="1"/>
  <c r="Y58" i="1"/>
  <c r="X58" i="1"/>
  <c r="W58" i="1"/>
  <c r="Y57" i="1"/>
  <c r="X57" i="1"/>
  <c r="W57" i="1"/>
  <c r="Y56" i="1"/>
  <c r="X56" i="1"/>
  <c r="W56" i="1"/>
  <c r="Y55" i="1"/>
  <c r="X55" i="1"/>
  <c r="W55" i="1"/>
  <c r="Y54" i="1"/>
  <c r="X54" i="1"/>
  <c r="W54" i="1"/>
  <c r="CA51" i="1"/>
  <c r="BZ51" i="1"/>
  <c r="BY51" i="1"/>
  <c r="CA50" i="1"/>
  <c r="BZ50" i="1"/>
  <c r="BY50" i="1"/>
  <c r="CA49" i="1"/>
  <c r="BZ49" i="1"/>
  <c r="BY49" i="1"/>
  <c r="CA48" i="1"/>
  <c r="BZ48" i="1"/>
  <c r="BY48" i="1"/>
  <c r="CA47" i="1"/>
  <c r="BZ47" i="1"/>
  <c r="BY47" i="1"/>
  <c r="BU51" i="1"/>
  <c r="BT51" i="1"/>
  <c r="BS51" i="1"/>
  <c r="BU50" i="1"/>
  <c r="BT50" i="1"/>
  <c r="BS50" i="1"/>
  <c r="BU49" i="1"/>
  <c r="BT49" i="1"/>
  <c r="BS49" i="1"/>
  <c r="BU48" i="1"/>
  <c r="BT48" i="1"/>
  <c r="BS48" i="1"/>
  <c r="BU47" i="1"/>
  <c r="BT47" i="1"/>
  <c r="BS47" i="1"/>
  <c r="BO51" i="1"/>
  <c r="BN51" i="1"/>
  <c r="BM51" i="1"/>
  <c r="BO50" i="1"/>
  <c r="BN50" i="1"/>
  <c r="BM50" i="1"/>
  <c r="BO49" i="1"/>
  <c r="BN49" i="1"/>
  <c r="BM49" i="1"/>
  <c r="BO48" i="1"/>
  <c r="BN48" i="1"/>
  <c r="BM48" i="1"/>
  <c r="BO47" i="1"/>
  <c r="BN47" i="1"/>
  <c r="BM47" i="1"/>
  <c r="BI51" i="1"/>
  <c r="BH51" i="1"/>
  <c r="BG51" i="1"/>
  <c r="BI50" i="1"/>
  <c r="BH50" i="1"/>
  <c r="BG50" i="1"/>
  <c r="BI49" i="1"/>
  <c r="BH49" i="1"/>
  <c r="BG49" i="1"/>
  <c r="BI48" i="1"/>
  <c r="BH48" i="1"/>
  <c r="BG48" i="1"/>
  <c r="BI47" i="1"/>
  <c r="BH47" i="1"/>
  <c r="BG47" i="1"/>
  <c r="BC51" i="1"/>
  <c r="BB51" i="1"/>
  <c r="BA51" i="1"/>
  <c r="BC50" i="1"/>
  <c r="BB50" i="1"/>
  <c r="BA50" i="1"/>
  <c r="BC49" i="1"/>
  <c r="BB49" i="1"/>
  <c r="BA49" i="1"/>
  <c r="BC48" i="1"/>
  <c r="BB48" i="1"/>
  <c r="BA48" i="1"/>
  <c r="BC47" i="1"/>
  <c r="BB47" i="1"/>
  <c r="BA47" i="1"/>
  <c r="AW51" i="1"/>
  <c r="AV51" i="1"/>
  <c r="AU51" i="1"/>
  <c r="AW50" i="1"/>
  <c r="AV50" i="1"/>
  <c r="AU50" i="1"/>
  <c r="AW49" i="1"/>
  <c r="AV49" i="1"/>
  <c r="AU49" i="1"/>
  <c r="AW48" i="1"/>
  <c r="AV48" i="1"/>
  <c r="AU48" i="1"/>
  <c r="AW47" i="1"/>
  <c r="AV47" i="1"/>
  <c r="AU47" i="1"/>
  <c r="AQ51" i="1"/>
  <c r="AP51" i="1"/>
  <c r="AQ50" i="1"/>
  <c r="AP50" i="1"/>
  <c r="AQ49" i="1"/>
  <c r="AP49" i="1"/>
  <c r="AO49" i="1"/>
  <c r="AQ48" i="1"/>
  <c r="AP48" i="1"/>
  <c r="AO48" i="1"/>
  <c r="AQ47" i="1"/>
  <c r="AP47" i="1"/>
  <c r="AO47" i="1"/>
  <c r="AK51" i="1"/>
  <c r="AJ51" i="1"/>
  <c r="AI51" i="1"/>
  <c r="AK50" i="1"/>
  <c r="AJ50" i="1"/>
  <c r="AI50" i="1"/>
  <c r="AK49" i="1"/>
  <c r="AJ49" i="1"/>
  <c r="AI49" i="1"/>
  <c r="AK48" i="1"/>
  <c r="AJ48" i="1"/>
  <c r="AI48" i="1"/>
  <c r="AK47" i="1"/>
  <c r="AJ47" i="1"/>
  <c r="AI47" i="1"/>
  <c r="AE51" i="1"/>
  <c r="AD51" i="1"/>
  <c r="AC51" i="1"/>
  <c r="AE50" i="1"/>
  <c r="AD50" i="1"/>
  <c r="AC50" i="1"/>
  <c r="AE49" i="1"/>
  <c r="AD49" i="1"/>
  <c r="AC49" i="1"/>
  <c r="AE48" i="1"/>
  <c r="AD48" i="1"/>
  <c r="AC48" i="1"/>
  <c r="AE47" i="1"/>
  <c r="AD47" i="1"/>
  <c r="AC47" i="1"/>
  <c r="Y51" i="1"/>
  <c r="X51" i="1"/>
  <c r="W51" i="1"/>
  <c r="Y50" i="1"/>
  <c r="X50" i="1"/>
  <c r="W50" i="1"/>
  <c r="Y49" i="1"/>
  <c r="X49" i="1"/>
  <c r="W49" i="1"/>
  <c r="Y48" i="1"/>
  <c r="X48" i="1"/>
  <c r="W48" i="1"/>
  <c r="Y47" i="1"/>
  <c r="X47" i="1"/>
  <c r="W47" i="1"/>
  <c r="CA44" i="1"/>
  <c r="BZ44" i="1"/>
  <c r="BY44" i="1"/>
  <c r="CA43" i="1"/>
  <c r="BZ43" i="1"/>
  <c r="BY43" i="1"/>
  <c r="CA42" i="1"/>
  <c r="BZ42" i="1"/>
  <c r="BY42" i="1"/>
  <c r="CA41" i="1"/>
  <c r="BZ41" i="1"/>
  <c r="BY41" i="1"/>
  <c r="CA40" i="1"/>
  <c r="BZ40" i="1"/>
  <c r="BY40" i="1"/>
  <c r="BU44" i="1"/>
  <c r="BT44" i="1"/>
  <c r="BS44" i="1"/>
  <c r="BU43" i="1"/>
  <c r="BT43" i="1"/>
  <c r="BS43" i="1"/>
  <c r="BU42" i="1"/>
  <c r="BT42" i="1"/>
  <c r="BS42" i="1"/>
  <c r="BU41" i="1"/>
  <c r="BT41" i="1"/>
  <c r="BS41" i="1"/>
  <c r="BU40" i="1"/>
  <c r="BT40" i="1"/>
  <c r="BS40" i="1"/>
  <c r="BO44" i="1"/>
  <c r="BN44" i="1"/>
  <c r="BM44" i="1"/>
  <c r="BO43" i="1"/>
  <c r="BN43" i="1"/>
  <c r="BM43" i="1"/>
  <c r="BO42" i="1"/>
  <c r="BN42" i="1"/>
  <c r="BM42" i="1"/>
  <c r="BO41" i="1"/>
  <c r="BN41" i="1"/>
  <c r="BM41" i="1"/>
  <c r="BO40" i="1"/>
  <c r="BN40" i="1"/>
  <c r="BM40" i="1"/>
  <c r="BI44" i="1"/>
  <c r="BH44" i="1"/>
  <c r="BG44" i="1"/>
  <c r="BI43" i="1"/>
  <c r="BH43" i="1"/>
  <c r="BG43" i="1"/>
  <c r="BI42" i="1"/>
  <c r="BH42" i="1"/>
  <c r="BG42" i="1"/>
  <c r="BI41" i="1"/>
  <c r="BH41" i="1"/>
  <c r="BG41" i="1"/>
  <c r="BI40" i="1"/>
  <c r="BH40" i="1"/>
  <c r="BG40" i="1"/>
  <c r="BC44" i="1"/>
  <c r="BB44" i="1"/>
  <c r="BA44" i="1"/>
  <c r="BC43" i="1"/>
  <c r="BB43" i="1"/>
  <c r="BA43" i="1"/>
  <c r="BC42" i="1"/>
  <c r="BB42" i="1"/>
  <c r="BA42" i="1"/>
  <c r="BC41" i="1"/>
  <c r="BB41" i="1"/>
  <c r="BA41" i="1"/>
  <c r="BC40" i="1"/>
  <c r="BB40" i="1"/>
  <c r="BA40" i="1"/>
  <c r="AW44" i="1"/>
  <c r="AV44" i="1"/>
  <c r="AU44" i="1"/>
  <c r="AW43" i="1"/>
  <c r="AV43" i="1"/>
  <c r="AU43" i="1"/>
  <c r="AW42" i="1"/>
  <c r="AV42" i="1"/>
  <c r="AU42" i="1"/>
  <c r="AW41" i="1"/>
  <c r="AV41" i="1"/>
  <c r="AU41" i="1"/>
  <c r="AW40" i="1"/>
  <c r="AV40" i="1"/>
  <c r="AU40" i="1"/>
  <c r="AQ44" i="1"/>
  <c r="AP44" i="1"/>
  <c r="AO44" i="1"/>
  <c r="AQ43" i="1"/>
  <c r="AP43" i="1"/>
  <c r="AO43" i="1"/>
  <c r="AQ42" i="1"/>
  <c r="AP42" i="1"/>
  <c r="AO42" i="1"/>
  <c r="AQ41" i="1"/>
  <c r="AP41" i="1"/>
  <c r="AO41" i="1"/>
  <c r="AQ40" i="1"/>
  <c r="AP40" i="1"/>
  <c r="AO40" i="1"/>
  <c r="AK44" i="1"/>
  <c r="AJ44" i="1"/>
  <c r="AI44" i="1"/>
  <c r="AK43" i="1"/>
  <c r="AJ43" i="1"/>
  <c r="AI43" i="1"/>
  <c r="AK42" i="1"/>
  <c r="AJ42" i="1"/>
  <c r="AI42" i="1"/>
  <c r="AK41" i="1"/>
  <c r="AJ41" i="1"/>
  <c r="AI41" i="1"/>
  <c r="AK40" i="1"/>
  <c r="AJ40" i="1"/>
  <c r="AI40" i="1"/>
  <c r="AE44" i="1"/>
  <c r="AD44" i="1"/>
  <c r="AC44" i="1"/>
  <c r="AE43" i="1"/>
  <c r="AD43" i="1"/>
  <c r="AC43" i="1"/>
  <c r="AE42" i="1"/>
  <c r="AD42" i="1"/>
  <c r="AC42" i="1"/>
  <c r="AE41" i="1"/>
  <c r="AD41" i="1"/>
  <c r="AC41" i="1"/>
  <c r="AE40" i="1"/>
  <c r="AD40" i="1"/>
  <c r="AC40" i="1"/>
  <c r="Y44" i="1"/>
  <c r="X44" i="1"/>
  <c r="W44" i="1"/>
  <c r="Y43" i="1"/>
  <c r="X43" i="1"/>
  <c r="W43" i="1"/>
  <c r="Y42" i="1"/>
  <c r="X42" i="1"/>
  <c r="W42" i="1"/>
  <c r="Y41" i="1"/>
  <c r="X41" i="1"/>
  <c r="W41" i="1"/>
  <c r="Y40" i="1"/>
  <c r="X40" i="1"/>
  <c r="W40" i="1"/>
  <c r="CA37" i="1"/>
  <c r="BZ37" i="1"/>
  <c r="BY37" i="1"/>
  <c r="CA36" i="1"/>
  <c r="BZ36" i="1"/>
  <c r="BY36" i="1"/>
  <c r="CA35" i="1"/>
  <c r="BZ35" i="1"/>
  <c r="BY35" i="1"/>
  <c r="CA34" i="1"/>
  <c r="BZ34" i="1"/>
  <c r="BY34" i="1"/>
  <c r="CA33" i="1"/>
  <c r="BZ33" i="1"/>
  <c r="BY33" i="1"/>
  <c r="BU37" i="1"/>
  <c r="BT37" i="1"/>
  <c r="BS37" i="1"/>
  <c r="BU36" i="1"/>
  <c r="BT36" i="1"/>
  <c r="BS36" i="1"/>
  <c r="BU35" i="1"/>
  <c r="BT35" i="1"/>
  <c r="BS35" i="1"/>
  <c r="BU34" i="1"/>
  <c r="BT34" i="1"/>
  <c r="BS34" i="1"/>
  <c r="BU33" i="1"/>
  <c r="BT33" i="1"/>
  <c r="BS33" i="1"/>
  <c r="BO37" i="1"/>
  <c r="BN37" i="1"/>
  <c r="BM37" i="1"/>
  <c r="BO36" i="1"/>
  <c r="BN36" i="1"/>
  <c r="BM36" i="1"/>
  <c r="BO35" i="1"/>
  <c r="BN35" i="1"/>
  <c r="BM35" i="1"/>
  <c r="BO34" i="1"/>
  <c r="BN34" i="1"/>
  <c r="BM34" i="1"/>
  <c r="BO33" i="1"/>
  <c r="BN33" i="1"/>
  <c r="BM33" i="1"/>
  <c r="BI37" i="1"/>
  <c r="BH37" i="1"/>
  <c r="BG37" i="1"/>
  <c r="BI36" i="1"/>
  <c r="BH36" i="1"/>
  <c r="BG36" i="1"/>
  <c r="BI35" i="1"/>
  <c r="BH35" i="1"/>
  <c r="BG35" i="1"/>
  <c r="BI34" i="1"/>
  <c r="BH34" i="1"/>
  <c r="BG34" i="1"/>
  <c r="BI33" i="1"/>
  <c r="BH33" i="1"/>
  <c r="BG33" i="1"/>
  <c r="BC37" i="1"/>
  <c r="BB37" i="1"/>
  <c r="BA37" i="1"/>
  <c r="BC36" i="1"/>
  <c r="BB36" i="1"/>
  <c r="BA36" i="1"/>
  <c r="BC35" i="1"/>
  <c r="BB35" i="1"/>
  <c r="BA35" i="1"/>
  <c r="BC34" i="1"/>
  <c r="BB34" i="1"/>
  <c r="BA34" i="1"/>
  <c r="BC33" i="1"/>
  <c r="BB33" i="1"/>
  <c r="BA33" i="1"/>
  <c r="AW37" i="1"/>
  <c r="AV37" i="1"/>
  <c r="AU37" i="1"/>
  <c r="AW36" i="1"/>
  <c r="AV36" i="1"/>
  <c r="AU36" i="1"/>
  <c r="AW35" i="1"/>
  <c r="AV35" i="1"/>
  <c r="AU35" i="1"/>
  <c r="AW34" i="1"/>
  <c r="AV34" i="1"/>
  <c r="AU34" i="1"/>
  <c r="AW33" i="1"/>
  <c r="AV33" i="1"/>
  <c r="AU33" i="1"/>
  <c r="AQ37" i="1"/>
  <c r="AP37" i="1"/>
  <c r="AO37" i="1"/>
  <c r="AQ36" i="1"/>
  <c r="AP36" i="1"/>
  <c r="AO36" i="1"/>
  <c r="AQ35" i="1"/>
  <c r="AP35" i="1"/>
  <c r="AO35" i="1"/>
  <c r="AQ34" i="1"/>
  <c r="AP34" i="1"/>
  <c r="AO34" i="1"/>
  <c r="AQ33" i="1"/>
  <c r="AP33" i="1"/>
  <c r="AO33" i="1"/>
  <c r="AK37" i="1"/>
  <c r="AJ37" i="1"/>
  <c r="AI37" i="1"/>
  <c r="AK36" i="1"/>
  <c r="AI36" i="1"/>
  <c r="AK35" i="1"/>
  <c r="AJ35" i="1"/>
  <c r="AI35" i="1"/>
  <c r="AK34" i="1"/>
  <c r="AJ34" i="1"/>
  <c r="AI34" i="1"/>
  <c r="AK33" i="1"/>
  <c r="AJ33" i="1"/>
  <c r="AI33" i="1"/>
  <c r="AE37" i="1"/>
  <c r="AD37" i="1"/>
  <c r="AC37" i="1"/>
  <c r="AE36" i="1"/>
  <c r="AD36" i="1"/>
  <c r="AC36" i="1"/>
  <c r="AE35" i="1"/>
  <c r="AD35" i="1"/>
  <c r="AC35" i="1"/>
  <c r="AE34" i="1"/>
  <c r="AD34" i="1"/>
  <c r="AC34" i="1"/>
  <c r="AE33" i="1"/>
  <c r="AD33" i="1"/>
  <c r="AC33" i="1"/>
  <c r="Y37" i="1"/>
  <c r="X37" i="1"/>
  <c r="W37" i="1"/>
  <c r="Y36" i="1"/>
  <c r="X36" i="1"/>
  <c r="W36" i="1"/>
  <c r="Y35" i="1"/>
  <c r="X35" i="1"/>
  <c r="W35" i="1"/>
  <c r="Y34" i="1"/>
  <c r="X34" i="1"/>
  <c r="W34" i="1"/>
  <c r="Y33" i="1"/>
  <c r="X33" i="1"/>
  <c r="W33" i="1"/>
  <c r="CA30" i="1"/>
  <c r="BZ30" i="1"/>
  <c r="BY30" i="1"/>
  <c r="CA29" i="1"/>
  <c r="BZ29" i="1"/>
  <c r="BY29" i="1"/>
  <c r="CA28" i="1"/>
  <c r="BZ28" i="1"/>
  <c r="BY28" i="1"/>
  <c r="CA27" i="1"/>
  <c r="BZ27" i="1"/>
  <c r="BY27" i="1"/>
  <c r="BU30" i="1"/>
  <c r="BT30" i="1"/>
  <c r="BS30" i="1"/>
  <c r="BU29" i="1"/>
  <c r="BT29" i="1"/>
  <c r="BS29" i="1"/>
  <c r="BU28" i="1"/>
  <c r="BT28" i="1"/>
  <c r="BS28" i="1"/>
  <c r="BU27" i="1"/>
  <c r="BT27" i="1"/>
  <c r="BS27" i="1"/>
  <c r="BO30" i="1"/>
  <c r="BN30" i="1"/>
  <c r="BM30" i="1"/>
  <c r="BO29" i="1"/>
  <c r="BN29" i="1"/>
  <c r="BM29" i="1"/>
  <c r="BO28" i="1"/>
  <c r="BN28" i="1"/>
  <c r="BM28" i="1"/>
  <c r="BO27" i="1"/>
  <c r="BN27" i="1"/>
  <c r="BM27" i="1"/>
  <c r="BI30" i="1"/>
  <c r="BH30" i="1"/>
  <c r="BG30" i="1"/>
  <c r="BI29" i="1"/>
  <c r="BH29" i="1"/>
  <c r="BG29" i="1"/>
  <c r="BI28" i="1"/>
  <c r="BH28" i="1"/>
  <c r="BG28" i="1"/>
  <c r="BI27" i="1"/>
  <c r="BH27" i="1"/>
  <c r="BG27" i="1"/>
  <c r="BC30" i="1"/>
  <c r="BB30" i="1"/>
  <c r="BA30" i="1"/>
  <c r="BC29" i="1"/>
  <c r="BB29" i="1"/>
  <c r="BA29" i="1"/>
  <c r="BC28" i="1"/>
  <c r="BB28" i="1"/>
  <c r="BA28" i="1"/>
  <c r="BC27" i="1"/>
  <c r="BB27" i="1"/>
  <c r="BA27" i="1"/>
  <c r="AW30" i="1"/>
  <c r="AV30" i="1"/>
  <c r="AU30" i="1"/>
  <c r="AW29" i="1"/>
  <c r="AV29" i="1"/>
  <c r="AU29" i="1"/>
  <c r="AW28" i="1"/>
  <c r="AV28" i="1"/>
  <c r="AU28" i="1"/>
  <c r="AW27" i="1"/>
  <c r="AV27" i="1"/>
  <c r="AU27" i="1"/>
  <c r="AQ30" i="1"/>
  <c r="AP30" i="1"/>
  <c r="AO30" i="1"/>
  <c r="AQ29" i="1"/>
  <c r="AP29" i="1"/>
  <c r="AO29" i="1"/>
  <c r="AQ28" i="1"/>
  <c r="AP28" i="1"/>
  <c r="AO28" i="1"/>
  <c r="AQ27" i="1"/>
  <c r="AP27" i="1"/>
  <c r="AO27" i="1"/>
  <c r="AK30" i="1"/>
  <c r="AJ30" i="1"/>
  <c r="AI30" i="1"/>
  <c r="AK29" i="1"/>
  <c r="AJ29" i="1"/>
  <c r="AI29" i="1"/>
  <c r="AK28" i="1"/>
  <c r="AJ28" i="1"/>
  <c r="AI28" i="1"/>
  <c r="AK27" i="1"/>
  <c r="AJ27" i="1"/>
  <c r="AI27" i="1"/>
  <c r="AE30" i="1"/>
  <c r="AD30" i="1"/>
  <c r="AC30" i="1"/>
  <c r="AE29" i="1"/>
  <c r="AD29" i="1"/>
  <c r="AC29" i="1"/>
  <c r="AE28" i="1"/>
  <c r="AD28" i="1"/>
  <c r="AC28" i="1"/>
  <c r="AE27" i="1"/>
  <c r="AD27" i="1"/>
  <c r="AC27" i="1"/>
  <c r="Y30" i="1"/>
  <c r="X30" i="1"/>
  <c r="W30" i="1"/>
  <c r="Y29" i="1"/>
  <c r="X29" i="1"/>
  <c r="W29" i="1"/>
  <c r="Y28" i="1"/>
  <c r="X28" i="1"/>
  <c r="W28" i="1"/>
  <c r="Y27" i="1"/>
  <c r="X27" i="1"/>
  <c r="W27" i="1"/>
  <c r="BY19" i="1"/>
  <c r="BY18" i="1"/>
  <c r="BY17" i="1"/>
  <c r="CA24" i="1"/>
  <c r="BZ24" i="1"/>
  <c r="BY24" i="1"/>
  <c r="CA23" i="1"/>
  <c r="BZ23" i="1"/>
  <c r="BY23" i="1"/>
  <c r="CA22" i="1"/>
  <c r="BZ22" i="1"/>
  <c r="BY22" i="1"/>
  <c r="CA21" i="1"/>
  <c r="BZ21" i="1"/>
  <c r="BY21" i="1"/>
  <c r="CA20" i="1"/>
  <c r="BZ20" i="1"/>
  <c r="BY20" i="1"/>
  <c r="CA19" i="1"/>
  <c r="BZ19" i="1"/>
  <c r="CA18" i="1"/>
  <c r="BZ18" i="1"/>
  <c r="CA17" i="1"/>
  <c r="BZ17" i="1"/>
  <c r="BU24" i="1"/>
  <c r="BT24" i="1"/>
  <c r="BS24" i="1"/>
  <c r="BU23" i="1"/>
  <c r="BT23" i="1"/>
  <c r="BS23" i="1"/>
  <c r="BU22" i="1"/>
  <c r="BT22" i="1"/>
  <c r="BS22" i="1"/>
  <c r="BU21" i="1"/>
  <c r="BT21" i="1"/>
  <c r="BS21" i="1"/>
  <c r="BU20" i="1"/>
  <c r="BT20" i="1"/>
  <c r="BS20" i="1"/>
  <c r="BU19" i="1"/>
  <c r="BT19" i="1"/>
  <c r="BS19" i="1"/>
  <c r="BU18" i="1"/>
  <c r="BT18" i="1"/>
  <c r="BS18" i="1"/>
  <c r="BU17" i="1"/>
  <c r="BT17" i="1"/>
  <c r="BS17" i="1"/>
  <c r="BO24" i="1"/>
  <c r="BN24" i="1"/>
  <c r="BM24" i="1"/>
  <c r="BO23" i="1"/>
  <c r="BN23" i="1"/>
  <c r="BM23" i="1"/>
  <c r="BO22" i="1"/>
  <c r="BN22" i="1"/>
  <c r="BM22" i="1"/>
  <c r="BO21" i="1"/>
  <c r="BN21" i="1"/>
  <c r="BM21" i="1"/>
  <c r="BO20" i="1"/>
  <c r="BN20" i="1"/>
  <c r="BM20" i="1"/>
  <c r="BO19" i="1"/>
  <c r="BN19" i="1"/>
  <c r="BM19" i="1"/>
  <c r="BO18" i="1"/>
  <c r="BN18" i="1"/>
  <c r="BM18" i="1"/>
  <c r="BO17" i="1"/>
  <c r="BN17" i="1"/>
  <c r="BM17" i="1"/>
  <c r="BH24" i="1"/>
  <c r="BG24" i="1"/>
  <c r="BH23" i="1"/>
  <c r="BG23" i="1"/>
  <c r="BH22" i="1"/>
  <c r="BG22" i="1"/>
  <c r="BH21" i="1"/>
  <c r="BG21" i="1"/>
  <c r="BH20" i="1"/>
  <c r="BG20" i="1"/>
  <c r="BH19" i="1"/>
  <c r="BG19" i="1"/>
  <c r="BH18" i="1"/>
  <c r="BG18" i="1"/>
  <c r="BH17" i="1"/>
  <c r="BG17" i="1"/>
  <c r="BC24" i="1"/>
  <c r="BB24" i="1"/>
  <c r="BA24" i="1"/>
  <c r="BC23" i="1"/>
  <c r="BB23" i="1"/>
  <c r="BA23" i="1"/>
  <c r="BC22" i="1"/>
  <c r="BA22" i="1"/>
  <c r="BC21" i="1"/>
  <c r="BB21" i="1"/>
  <c r="BA21" i="1"/>
  <c r="BC20" i="1"/>
  <c r="BB20" i="1"/>
  <c r="BA20" i="1"/>
  <c r="BC19" i="1"/>
  <c r="BB19" i="1"/>
  <c r="BA19" i="1"/>
  <c r="BC18" i="1"/>
  <c r="BB18" i="1"/>
  <c r="BA18" i="1"/>
  <c r="BC17" i="1"/>
  <c r="BB17" i="1"/>
  <c r="BA17" i="1"/>
  <c r="AW24" i="1"/>
  <c r="AV24" i="1"/>
  <c r="AU24" i="1"/>
  <c r="AW23" i="1"/>
  <c r="AV23" i="1"/>
  <c r="AU23" i="1"/>
  <c r="AW22" i="1"/>
  <c r="AV22" i="1"/>
  <c r="AU22" i="1"/>
  <c r="AW21" i="1"/>
  <c r="AV21" i="1"/>
  <c r="AU21" i="1"/>
  <c r="AW20" i="1"/>
  <c r="AV20" i="1"/>
  <c r="AU20" i="1"/>
  <c r="AW19" i="1"/>
  <c r="AV19" i="1"/>
  <c r="AU19" i="1"/>
  <c r="AW18" i="1"/>
  <c r="AV18" i="1"/>
  <c r="AU18" i="1"/>
  <c r="AW17" i="1"/>
  <c r="AV17" i="1"/>
  <c r="AU17" i="1"/>
  <c r="AQ24" i="1"/>
  <c r="AP24" i="1"/>
  <c r="AO24" i="1"/>
  <c r="AQ23" i="1"/>
  <c r="AP23" i="1"/>
  <c r="AO23" i="1"/>
  <c r="AQ22" i="1"/>
  <c r="AP22" i="1"/>
  <c r="AO22" i="1"/>
  <c r="AQ21" i="1"/>
  <c r="AP21" i="1"/>
  <c r="AO21" i="1"/>
  <c r="AQ20" i="1"/>
  <c r="AP20" i="1"/>
  <c r="AO20" i="1"/>
  <c r="AQ19" i="1"/>
  <c r="AP19" i="1"/>
  <c r="AO19" i="1"/>
  <c r="AQ18" i="1"/>
  <c r="AP18" i="1"/>
  <c r="AO18" i="1"/>
  <c r="AQ17" i="1"/>
  <c r="AP17" i="1"/>
  <c r="AO17" i="1"/>
  <c r="AK24" i="1"/>
  <c r="AJ24" i="1"/>
  <c r="AI24" i="1"/>
  <c r="AK23" i="1"/>
  <c r="AJ23" i="1"/>
  <c r="AI23" i="1"/>
  <c r="AK22" i="1"/>
  <c r="AJ22" i="1"/>
  <c r="AI22" i="1"/>
  <c r="AK21" i="1"/>
  <c r="AJ21" i="1"/>
  <c r="AI21" i="1"/>
  <c r="AK20" i="1"/>
  <c r="AJ20" i="1"/>
  <c r="AI20" i="1"/>
  <c r="AK19" i="1"/>
  <c r="AJ19" i="1"/>
  <c r="AI19" i="1"/>
  <c r="AK18" i="1"/>
  <c r="AJ18" i="1"/>
  <c r="AI18" i="1"/>
  <c r="AK17" i="1"/>
  <c r="AJ17" i="1"/>
  <c r="AI17" i="1"/>
  <c r="AE24" i="1"/>
  <c r="AD24" i="1"/>
  <c r="AC24" i="1"/>
  <c r="AE23" i="1"/>
  <c r="AD23" i="1"/>
  <c r="AC23" i="1"/>
  <c r="AE22" i="1"/>
  <c r="AD22" i="1"/>
  <c r="AC22" i="1"/>
  <c r="AE21" i="1"/>
  <c r="AD21" i="1"/>
  <c r="AC21" i="1"/>
  <c r="AE20" i="1"/>
  <c r="AC20" i="1"/>
  <c r="AE19" i="1"/>
  <c r="AD19" i="1"/>
  <c r="AC19" i="1"/>
  <c r="AE18" i="1"/>
  <c r="AD18" i="1"/>
  <c r="AC18" i="1"/>
  <c r="AE17" i="1"/>
  <c r="AD17" i="1"/>
  <c r="AC17" i="1"/>
  <c r="Y24" i="1"/>
  <c r="X24" i="1"/>
  <c r="W24" i="1"/>
  <c r="Y23" i="1"/>
  <c r="X23" i="1"/>
  <c r="W23" i="1"/>
  <c r="Y22" i="1"/>
  <c r="X22" i="1"/>
  <c r="W22" i="1"/>
  <c r="Y21" i="1"/>
  <c r="X21" i="1"/>
  <c r="W21" i="1"/>
  <c r="Y20" i="1"/>
  <c r="X20" i="1"/>
  <c r="W20" i="1"/>
  <c r="Y19" i="1"/>
  <c r="X19" i="1"/>
  <c r="W19" i="1"/>
  <c r="Y18" i="1"/>
  <c r="X18" i="1"/>
  <c r="W18" i="1"/>
  <c r="Y17" i="1"/>
  <c r="X17" i="1"/>
  <c r="W17" i="1"/>
  <c r="S90" i="1"/>
  <c r="R90" i="1"/>
  <c r="S89" i="1"/>
  <c r="R89" i="1"/>
  <c r="S88" i="1"/>
  <c r="R88" i="1"/>
  <c r="S87" i="1"/>
  <c r="R87" i="1"/>
  <c r="S86" i="1"/>
  <c r="R86" i="1"/>
  <c r="S83" i="1"/>
  <c r="R83" i="1"/>
  <c r="Q83" i="1"/>
  <c r="S82" i="1"/>
  <c r="R82" i="1"/>
  <c r="Q82" i="1"/>
  <c r="S81" i="1"/>
  <c r="R81" i="1"/>
  <c r="Q81" i="1"/>
  <c r="S80" i="1"/>
  <c r="R80" i="1"/>
  <c r="Q80" i="1"/>
  <c r="S79" i="1"/>
  <c r="R79" i="1"/>
  <c r="Q79" i="1"/>
  <c r="S78" i="1"/>
  <c r="R78" i="1"/>
  <c r="Q78" i="1"/>
  <c r="S77" i="1"/>
  <c r="R77" i="1"/>
  <c r="Q77" i="1"/>
  <c r="S76" i="1"/>
  <c r="R76" i="1"/>
  <c r="Q76" i="1"/>
  <c r="S75" i="1"/>
  <c r="R75" i="1"/>
  <c r="Q75" i="1"/>
  <c r="S72" i="1"/>
  <c r="R72" i="1"/>
  <c r="Q72" i="1"/>
  <c r="S71" i="1"/>
  <c r="R71" i="1"/>
  <c r="Q71" i="1"/>
  <c r="S70" i="1"/>
  <c r="R70" i="1"/>
  <c r="Q70" i="1"/>
  <c r="S69" i="1"/>
  <c r="R69" i="1"/>
  <c r="Q69" i="1"/>
  <c r="S68" i="1"/>
  <c r="R68" i="1"/>
  <c r="Q68" i="1"/>
  <c r="S65" i="1"/>
  <c r="R65" i="1"/>
  <c r="Q65" i="1"/>
  <c r="S64" i="1"/>
  <c r="R64" i="1"/>
  <c r="Q64" i="1"/>
  <c r="S63" i="1"/>
  <c r="R63" i="1"/>
  <c r="Q63" i="1"/>
  <c r="S62" i="1"/>
  <c r="R62" i="1"/>
  <c r="Q62" i="1"/>
  <c r="S61" i="1"/>
  <c r="R61" i="1"/>
  <c r="Q61" i="1"/>
  <c r="S58" i="1"/>
  <c r="R58" i="1"/>
  <c r="Q58" i="1"/>
  <c r="S57" i="1"/>
  <c r="R57" i="1"/>
  <c r="Q57" i="1"/>
  <c r="S56" i="1"/>
  <c r="R56" i="1"/>
  <c r="Q56" i="1"/>
  <c r="S55" i="1"/>
  <c r="R55" i="1"/>
  <c r="Q55" i="1"/>
  <c r="S54" i="1"/>
  <c r="R54" i="1"/>
  <c r="Q54" i="1"/>
  <c r="S51" i="1"/>
  <c r="R51" i="1"/>
  <c r="Q51" i="1"/>
  <c r="S50" i="1"/>
  <c r="R50" i="1"/>
  <c r="Q50" i="1"/>
  <c r="S49" i="1"/>
  <c r="R49" i="1"/>
  <c r="Q49" i="1"/>
  <c r="S48" i="1"/>
  <c r="R48" i="1"/>
  <c r="Q48" i="1"/>
  <c r="S47" i="1"/>
  <c r="R47" i="1"/>
  <c r="Q47" i="1"/>
  <c r="S44" i="1"/>
  <c r="R44" i="1"/>
  <c r="Q44" i="1"/>
  <c r="S43" i="1"/>
  <c r="R43" i="1"/>
  <c r="Q43" i="1"/>
  <c r="S42" i="1"/>
  <c r="R42" i="1"/>
  <c r="Q42" i="1"/>
  <c r="S41" i="1"/>
  <c r="R41" i="1"/>
  <c r="Q41" i="1"/>
  <c r="S40" i="1"/>
  <c r="R40" i="1"/>
  <c r="Q40" i="1"/>
  <c r="S37" i="1"/>
  <c r="R37" i="1"/>
  <c r="Q37" i="1"/>
  <c r="S36" i="1"/>
  <c r="R36" i="1"/>
  <c r="Q36" i="1"/>
  <c r="S35" i="1"/>
  <c r="R35" i="1"/>
  <c r="Q35" i="1"/>
  <c r="S34" i="1"/>
  <c r="R34" i="1"/>
  <c r="Q34" i="1"/>
  <c r="S33" i="1"/>
  <c r="R33" i="1"/>
  <c r="Q33" i="1"/>
  <c r="S30" i="1"/>
  <c r="R30" i="1"/>
  <c r="Q30" i="1"/>
  <c r="S29" i="1"/>
  <c r="R29" i="1"/>
  <c r="Q29" i="1"/>
  <c r="S28" i="1"/>
  <c r="R28" i="1"/>
  <c r="Q28" i="1"/>
  <c r="S27" i="1"/>
  <c r="R27" i="1"/>
  <c r="Q27" i="1"/>
  <c r="S24" i="1"/>
  <c r="R24" i="1"/>
  <c r="Q24" i="1"/>
  <c r="S23" i="1"/>
  <c r="R23" i="1"/>
  <c r="Q23" i="1"/>
  <c r="S22" i="1"/>
  <c r="R22" i="1"/>
  <c r="Q22" i="1"/>
  <c r="S21" i="1"/>
  <c r="R21" i="1"/>
  <c r="Q21" i="1"/>
  <c r="S20" i="1"/>
  <c r="R20" i="1"/>
  <c r="Q20" i="1"/>
  <c r="S19" i="1"/>
  <c r="R19" i="1"/>
  <c r="Q19" i="1"/>
  <c r="S18" i="1"/>
  <c r="R18" i="1"/>
  <c r="Q18" i="1"/>
  <c r="S17" i="1"/>
  <c r="R17" i="1"/>
  <c r="Q17" i="1"/>
  <c r="D95" i="1"/>
  <c r="J90" i="1"/>
  <c r="Q90" i="1"/>
  <c r="CA6" i="1"/>
  <c r="BZ6" i="1"/>
  <c r="BY6" i="1"/>
  <c r="BU6" i="1"/>
  <c r="BT6" i="1"/>
  <c r="BS6" i="1"/>
  <c r="BO6" i="1"/>
  <c r="BN6" i="1"/>
  <c r="BM6" i="1"/>
  <c r="BI6" i="1"/>
  <c r="BH6" i="1"/>
  <c r="BG6" i="1"/>
  <c r="BC6" i="1"/>
  <c r="BB6" i="1"/>
  <c r="BA6" i="1"/>
  <c r="AW6" i="1"/>
  <c r="AV6" i="1"/>
  <c r="AU6" i="1"/>
  <c r="AQ6" i="1"/>
  <c r="AP6" i="1"/>
  <c r="AO6" i="1"/>
  <c r="AK6" i="1"/>
  <c r="AJ6" i="1"/>
  <c r="AI6" i="1"/>
  <c r="AE6" i="1"/>
  <c r="AD6" i="1"/>
  <c r="AC6" i="1"/>
  <c r="Y6" i="1"/>
  <c r="X6" i="1"/>
  <c r="W6" i="1"/>
  <c r="S6" i="1"/>
  <c r="R6" i="1"/>
  <c r="K19" i="1"/>
  <c r="Q6" i="1"/>
  <c r="E17" i="1"/>
  <c r="G17" i="1"/>
  <c r="J89" i="1"/>
  <c r="J88" i="1"/>
  <c r="J87" i="1"/>
  <c r="J86" i="1"/>
  <c r="J83" i="1"/>
  <c r="J82" i="1"/>
  <c r="J81" i="1"/>
  <c r="J80" i="1"/>
  <c r="J79" i="1"/>
  <c r="J78" i="1"/>
  <c r="J77" i="1"/>
  <c r="J76" i="1"/>
  <c r="J75" i="1"/>
  <c r="J72" i="1"/>
  <c r="J71" i="1"/>
  <c r="J70" i="1"/>
  <c r="J69" i="1"/>
  <c r="J68" i="1"/>
  <c r="J65" i="1"/>
  <c r="J64" i="1"/>
  <c r="J63" i="1"/>
  <c r="J62" i="1"/>
  <c r="J61" i="1"/>
  <c r="J58" i="1"/>
  <c r="J57" i="1"/>
  <c r="J56" i="1"/>
  <c r="J55" i="1"/>
  <c r="J54" i="1"/>
  <c r="J51" i="1"/>
  <c r="J50" i="1"/>
  <c r="J49" i="1"/>
  <c r="J48" i="1"/>
  <c r="J47" i="1"/>
  <c r="J44" i="1"/>
  <c r="J43" i="1"/>
  <c r="J42" i="1"/>
  <c r="J41" i="1"/>
  <c r="J40" i="1"/>
  <c r="J37" i="1"/>
  <c r="J36" i="1"/>
  <c r="J35" i="1"/>
  <c r="J34" i="1"/>
  <c r="J33" i="1"/>
  <c r="J30" i="1"/>
  <c r="J29" i="1"/>
  <c r="J28" i="1"/>
  <c r="J27" i="1"/>
  <c r="J24" i="1"/>
  <c r="J23" i="1"/>
  <c r="J22" i="1"/>
  <c r="J21" i="1"/>
  <c r="J20" i="1"/>
  <c r="J19" i="1"/>
  <c r="J18" i="1"/>
  <c r="J17" i="1"/>
  <c r="J6" i="1"/>
  <c r="P90" i="1"/>
  <c r="P89" i="1"/>
  <c r="P88" i="1"/>
  <c r="P87" i="1"/>
  <c r="P86" i="1"/>
  <c r="P83" i="1"/>
  <c r="P82" i="1"/>
  <c r="P81" i="1"/>
  <c r="P80" i="1"/>
  <c r="P79" i="1"/>
  <c r="P78" i="1"/>
  <c r="P77" i="1"/>
  <c r="P76" i="1"/>
  <c r="P75" i="1"/>
  <c r="P72" i="1"/>
  <c r="P71" i="1"/>
  <c r="P70" i="1"/>
  <c r="P69" i="1"/>
  <c r="P68" i="1"/>
  <c r="P65" i="1"/>
  <c r="P64" i="1"/>
  <c r="P63" i="1"/>
  <c r="P62" i="1"/>
  <c r="P61" i="1"/>
  <c r="P58" i="1"/>
  <c r="P57" i="1"/>
  <c r="P56" i="1"/>
  <c r="P55" i="1"/>
  <c r="P54" i="1"/>
  <c r="P51" i="1"/>
  <c r="P50" i="1"/>
  <c r="P49" i="1"/>
  <c r="P48" i="1"/>
  <c r="P47" i="1"/>
  <c r="P44" i="1"/>
  <c r="P43" i="1"/>
  <c r="P42" i="1"/>
  <c r="P41" i="1"/>
  <c r="P40" i="1"/>
  <c r="P37" i="1"/>
  <c r="P36" i="1"/>
  <c r="P35" i="1"/>
  <c r="P34" i="1"/>
  <c r="P33" i="1"/>
  <c r="P30" i="1"/>
  <c r="P29" i="1"/>
  <c r="P28" i="1"/>
  <c r="P27" i="1"/>
  <c r="P24" i="1"/>
  <c r="P23" i="1"/>
  <c r="P22" i="1"/>
  <c r="P21" i="1"/>
  <c r="P20" i="1"/>
  <c r="P19" i="1"/>
  <c r="P18" i="1"/>
  <c r="P17" i="1"/>
  <c r="P6" i="1"/>
  <c r="V90" i="1"/>
  <c r="V89" i="1"/>
  <c r="V88" i="1"/>
  <c r="V87" i="1"/>
  <c r="V86" i="1"/>
  <c r="V83" i="1"/>
  <c r="V82" i="1"/>
  <c r="V81" i="1"/>
  <c r="V80" i="1"/>
  <c r="V79" i="1"/>
  <c r="V78" i="1"/>
  <c r="V77" i="1"/>
  <c r="V76" i="1"/>
  <c r="V75" i="1"/>
  <c r="V72" i="1"/>
  <c r="V71" i="1"/>
  <c r="V70" i="1"/>
  <c r="V69" i="1"/>
  <c r="V68" i="1"/>
  <c r="V65" i="1"/>
  <c r="V64" i="1"/>
  <c r="V63" i="1"/>
  <c r="V62" i="1"/>
  <c r="V61" i="1"/>
  <c r="V58" i="1"/>
  <c r="V57" i="1"/>
  <c r="V56" i="1"/>
  <c r="V55" i="1"/>
  <c r="V54" i="1"/>
  <c r="V51" i="1"/>
  <c r="V50" i="1"/>
  <c r="V49" i="1"/>
  <c r="V48" i="1"/>
  <c r="V47" i="1"/>
  <c r="V44" i="1"/>
  <c r="V43" i="1"/>
  <c r="V42" i="1"/>
  <c r="V41" i="1"/>
  <c r="V40" i="1"/>
  <c r="V37" i="1"/>
  <c r="V36" i="1"/>
  <c r="V35" i="1"/>
  <c r="V34" i="1"/>
  <c r="V33" i="1"/>
  <c r="V30" i="1"/>
  <c r="V29" i="1"/>
  <c r="V28" i="1"/>
  <c r="V27" i="1"/>
  <c r="V24" i="1"/>
  <c r="V23" i="1"/>
  <c r="V22" i="1"/>
  <c r="V21" i="1"/>
  <c r="V20" i="1"/>
  <c r="V19" i="1"/>
  <c r="V18" i="1"/>
  <c r="V17" i="1"/>
  <c r="V6" i="1"/>
  <c r="AB90" i="1"/>
  <c r="AB89" i="1"/>
  <c r="AB88" i="1"/>
  <c r="AB87" i="1"/>
  <c r="AB86" i="1"/>
  <c r="AB83" i="1"/>
  <c r="AB82" i="1"/>
  <c r="AB81" i="1"/>
  <c r="AB80" i="1"/>
  <c r="AB79" i="1"/>
  <c r="AB78" i="1"/>
  <c r="AB77" i="1"/>
  <c r="AB76" i="1"/>
  <c r="AB75" i="1"/>
  <c r="AB72" i="1"/>
  <c r="AB71" i="1"/>
  <c r="AB70" i="1"/>
  <c r="AB69" i="1"/>
  <c r="AB68" i="1"/>
  <c r="AB65" i="1"/>
  <c r="AB64" i="1"/>
  <c r="AB63" i="1"/>
  <c r="AB62" i="1"/>
  <c r="AB61" i="1"/>
  <c r="AB58" i="1"/>
  <c r="AB57" i="1"/>
  <c r="AB56" i="1"/>
  <c r="AB55" i="1"/>
  <c r="AB54" i="1"/>
  <c r="AB51" i="1"/>
  <c r="AB50" i="1"/>
  <c r="AB49" i="1"/>
  <c r="AB48" i="1"/>
  <c r="AB47" i="1"/>
  <c r="AB44" i="1"/>
  <c r="AB43" i="1"/>
  <c r="AB42" i="1"/>
  <c r="AB41" i="1"/>
  <c r="AB40" i="1"/>
  <c r="AB37" i="1"/>
  <c r="AB36" i="1"/>
  <c r="AB35" i="1"/>
  <c r="AB34" i="1"/>
  <c r="AB33" i="1"/>
  <c r="AB30" i="1"/>
  <c r="AB29" i="1"/>
  <c r="AB28" i="1"/>
  <c r="AB27" i="1"/>
  <c r="AB24" i="1"/>
  <c r="AB23" i="1"/>
  <c r="AB22" i="1"/>
  <c r="AB21" i="1"/>
  <c r="AB20" i="1"/>
  <c r="AB19" i="1"/>
  <c r="AB18" i="1"/>
  <c r="AB17" i="1"/>
  <c r="AB6" i="1"/>
  <c r="AH90" i="1"/>
  <c r="AH89" i="1"/>
  <c r="AH88" i="1"/>
  <c r="AH87" i="1"/>
  <c r="AH86" i="1"/>
  <c r="AH83" i="1"/>
  <c r="AH82" i="1"/>
  <c r="AH81" i="1"/>
  <c r="AH80" i="1"/>
  <c r="AH79" i="1"/>
  <c r="AH78" i="1"/>
  <c r="AH77" i="1"/>
  <c r="AH76" i="1"/>
  <c r="AH75" i="1"/>
  <c r="AH72" i="1"/>
  <c r="AH71" i="1"/>
  <c r="AH70" i="1"/>
  <c r="AH69" i="1"/>
  <c r="AH68" i="1"/>
  <c r="AH65" i="1"/>
  <c r="AH64" i="1"/>
  <c r="AH63" i="1"/>
  <c r="AH62" i="1"/>
  <c r="AH61" i="1"/>
  <c r="AH58" i="1"/>
  <c r="AH57" i="1"/>
  <c r="AH56" i="1"/>
  <c r="AH55" i="1"/>
  <c r="AH54" i="1"/>
  <c r="AH51" i="1"/>
  <c r="AH50" i="1"/>
  <c r="AH49" i="1"/>
  <c r="AH48" i="1"/>
  <c r="AH47" i="1"/>
  <c r="AH44" i="1"/>
  <c r="AH43" i="1"/>
  <c r="AH42" i="1"/>
  <c r="AH41" i="1"/>
  <c r="AH40" i="1"/>
  <c r="AH37" i="1"/>
  <c r="AH36" i="1"/>
  <c r="AH35" i="1"/>
  <c r="AH34" i="1"/>
  <c r="AH33" i="1"/>
  <c r="AH30" i="1"/>
  <c r="AH29" i="1"/>
  <c r="AH28" i="1"/>
  <c r="AH27" i="1"/>
  <c r="AH24" i="1"/>
  <c r="AH23" i="1"/>
  <c r="AH22" i="1"/>
  <c r="AH21" i="1"/>
  <c r="AH20" i="1"/>
  <c r="AH19" i="1"/>
  <c r="AH18" i="1"/>
  <c r="AH17" i="1"/>
  <c r="AH6" i="1"/>
  <c r="AN90" i="1"/>
  <c r="AN89" i="1"/>
  <c r="AN88" i="1"/>
  <c r="AN87" i="1"/>
  <c r="AN86" i="1"/>
  <c r="AN83" i="1"/>
  <c r="AN82" i="1"/>
  <c r="AN81" i="1"/>
  <c r="AN80" i="1"/>
  <c r="AN79" i="1"/>
  <c r="AN78" i="1"/>
  <c r="AN77" i="1"/>
  <c r="AN76" i="1"/>
  <c r="AN75" i="1"/>
  <c r="AN72" i="1"/>
  <c r="AN71" i="1"/>
  <c r="AN70" i="1"/>
  <c r="AN69" i="1"/>
  <c r="AN68" i="1"/>
  <c r="AN65" i="1"/>
  <c r="AN64" i="1"/>
  <c r="AN63" i="1"/>
  <c r="AN62" i="1"/>
  <c r="AN61" i="1"/>
  <c r="AN58" i="1"/>
  <c r="AN57" i="1"/>
  <c r="AN56" i="1"/>
  <c r="AN55" i="1"/>
  <c r="AN54" i="1"/>
  <c r="AN51" i="1"/>
  <c r="AN50" i="1"/>
  <c r="AN49" i="1"/>
  <c r="AN48" i="1"/>
  <c r="AN47" i="1"/>
  <c r="AN44" i="1"/>
  <c r="AN43" i="1"/>
  <c r="AN42" i="1"/>
  <c r="AN41" i="1"/>
  <c r="AN40" i="1"/>
  <c r="AN37" i="1"/>
  <c r="AN36" i="1"/>
  <c r="AN35" i="1"/>
  <c r="AN34" i="1"/>
  <c r="AN33" i="1"/>
  <c r="AN30" i="1"/>
  <c r="AN29" i="1"/>
  <c r="AN28" i="1"/>
  <c r="AN27" i="1"/>
  <c r="AN24" i="1"/>
  <c r="AN23" i="1"/>
  <c r="AN22" i="1"/>
  <c r="AN21" i="1"/>
  <c r="AN20" i="1"/>
  <c r="AN19" i="1"/>
  <c r="AN18" i="1"/>
  <c r="AN17" i="1"/>
  <c r="AN6" i="1"/>
  <c r="AT90" i="1"/>
  <c r="AT89" i="1"/>
  <c r="AT88" i="1"/>
  <c r="AT87" i="1"/>
  <c r="AT86" i="1"/>
  <c r="AT83" i="1"/>
  <c r="AT82" i="1"/>
  <c r="AT81" i="1"/>
  <c r="AT80" i="1"/>
  <c r="AT79" i="1"/>
  <c r="AT78" i="1"/>
  <c r="AT77" i="1"/>
  <c r="AT76" i="1"/>
  <c r="AT75" i="1"/>
  <c r="AT72" i="1"/>
  <c r="AT71" i="1"/>
  <c r="AT70" i="1"/>
  <c r="AT69" i="1"/>
  <c r="AT68" i="1"/>
  <c r="AT65" i="1"/>
  <c r="AT64" i="1"/>
  <c r="AT63" i="1"/>
  <c r="AT62" i="1"/>
  <c r="AT61" i="1"/>
  <c r="AT58" i="1"/>
  <c r="AT57" i="1"/>
  <c r="AT56" i="1"/>
  <c r="AT55" i="1"/>
  <c r="AT54" i="1"/>
  <c r="AT51" i="1"/>
  <c r="AT50" i="1"/>
  <c r="AT49" i="1"/>
  <c r="AT48" i="1"/>
  <c r="AT47" i="1"/>
  <c r="AT44" i="1"/>
  <c r="AT43" i="1"/>
  <c r="AT42" i="1"/>
  <c r="AT41" i="1"/>
  <c r="AT40" i="1"/>
  <c r="AT37" i="1"/>
  <c r="AT36" i="1"/>
  <c r="AT35" i="1"/>
  <c r="AT34" i="1"/>
  <c r="AT33" i="1"/>
  <c r="AT30" i="1"/>
  <c r="AT29" i="1"/>
  <c r="AT28" i="1"/>
  <c r="AT27" i="1"/>
  <c r="AT24" i="1"/>
  <c r="AT23" i="1"/>
  <c r="AT22" i="1"/>
  <c r="AT21" i="1"/>
  <c r="AT20" i="1"/>
  <c r="AT19" i="1"/>
  <c r="AT18" i="1"/>
  <c r="AT17" i="1"/>
  <c r="AT6" i="1"/>
  <c r="BX90" i="1"/>
  <c r="BX89" i="1"/>
  <c r="BX88" i="1"/>
  <c r="BX87" i="1"/>
  <c r="BX86" i="1"/>
  <c r="BX83" i="1"/>
  <c r="BX82" i="1"/>
  <c r="BX81" i="1"/>
  <c r="BX80" i="1"/>
  <c r="BX79" i="1"/>
  <c r="BX78" i="1"/>
  <c r="BX77" i="1"/>
  <c r="BX76" i="1"/>
  <c r="BX75" i="1"/>
  <c r="BX72" i="1"/>
  <c r="BX71" i="1"/>
  <c r="BX70" i="1"/>
  <c r="BX69" i="1"/>
  <c r="BX68" i="1"/>
  <c r="BX65" i="1"/>
  <c r="BX64" i="1"/>
  <c r="BX63" i="1"/>
  <c r="BX62" i="1"/>
  <c r="BX61" i="1"/>
  <c r="BX58" i="1"/>
  <c r="BX57" i="1"/>
  <c r="BX56" i="1"/>
  <c r="BX55" i="1"/>
  <c r="BX54" i="1"/>
  <c r="BX51" i="1"/>
  <c r="BX50" i="1"/>
  <c r="BX49" i="1"/>
  <c r="BX48" i="1"/>
  <c r="BX47" i="1"/>
  <c r="BX44" i="1"/>
  <c r="BX43" i="1"/>
  <c r="BX42" i="1"/>
  <c r="BX41" i="1"/>
  <c r="BX40" i="1"/>
  <c r="BX37" i="1"/>
  <c r="BX36" i="1"/>
  <c r="BX35" i="1"/>
  <c r="BX34" i="1"/>
  <c r="BX33" i="1"/>
  <c r="BX30" i="1"/>
  <c r="BX29" i="1"/>
  <c r="BX28" i="1"/>
  <c r="BX27" i="1"/>
  <c r="BX24" i="1"/>
  <c r="BX23" i="1"/>
  <c r="BX22" i="1"/>
  <c r="BX21" i="1"/>
  <c r="BX20" i="1"/>
  <c r="BX19" i="1"/>
  <c r="BX18" i="1"/>
  <c r="BX17" i="1"/>
  <c r="BX6" i="1"/>
  <c r="BR90" i="1"/>
  <c r="BR89" i="1"/>
  <c r="BR88" i="1"/>
  <c r="BR87" i="1"/>
  <c r="BR86" i="1"/>
  <c r="BR83" i="1"/>
  <c r="BR82" i="1"/>
  <c r="BR81" i="1"/>
  <c r="BR80" i="1"/>
  <c r="BR79" i="1"/>
  <c r="BR78" i="1"/>
  <c r="BR77" i="1"/>
  <c r="BR76" i="1"/>
  <c r="BR75" i="1"/>
  <c r="BR72" i="1"/>
  <c r="BR71" i="1"/>
  <c r="BR70" i="1"/>
  <c r="BR69" i="1"/>
  <c r="BR68" i="1"/>
  <c r="BR65" i="1"/>
  <c r="BR64" i="1"/>
  <c r="BR63" i="1"/>
  <c r="BR62" i="1"/>
  <c r="BR61" i="1"/>
  <c r="BR58" i="1"/>
  <c r="BR57" i="1"/>
  <c r="BR56" i="1"/>
  <c r="BR55" i="1"/>
  <c r="BR54" i="1"/>
  <c r="BR51" i="1"/>
  <c r="BR50" i="1"/>
  <c r="BR49" i="1"/>
  <c r="BR48" i="1"/>
  <c r="BR47" i="1"/>
  <c r="BR44" i="1"/>
  <c r="BR43" i="1"/>
  <c r="BR42" i="1"/>
  <c r="BR41" i="1"/>
  <c r="BR40" i="1"/>
  <c r="BR37" i="1"/>
  <c r="BR36" i="1"/>
  <c r="BR35" i="1"/>
  <c r="BR34" i="1"/>
  <c r="BR33" i="1"/>
  <c r="BR30" i="1"/>
  <c r="BR29" i="1"/>
  <c r="BR28" i="1"/>
  <c r="BR27" i="1"/>
  <c r="BR24" i="1"/>
  <c r="BR23" i="1"/>
  <c r="BR22" i="1"/>
  <c r="BR21" i="1"/>
  <c r="BR20" i="1"/>
  <c r="BR19" i="1"/>
  <c r="BR18" i="1"/>
  <c r="BR17" i="1"/>
  <c r="BR6" i="1"/>
  <c r="BL90" i="1"/>
  <c r="BL89" i="1"/>
  <c r="BL88" i="1"/>
  <c r="BL87" i="1"/>
  <c r="BL86" i="1"/>
  <c r="BL83" i="1"/>
  <c r="BL82" i="1"/>
  <c r="BL81" i="1"/>
  <c r="BL80" i="1"/>
  <c r="BL79" i="1"/>
  <c r="BL78" i="1"/>
  <c r="BL77" i="1"/>
  <c r="BL76" i="1"/>
  <c r="BL75" i="1"/>
  <c r="BL72" i="1"/>
  <c r="BL71" i="1"/>
  <c r="BL70" i="1"/>
  <c r="BL69" i="1"/>
  <c r="BL68" i="1"/>
  <c r="BL65" i="1"/>
  <c r="BL64" i="1"/>
  <c r="BL63" i="1"/>
  <c r="BL62" i="1"/>
  <c r="BL61" i="1"/>
  <c r="BL58" i="1"/>
  <c r="BL57" i="1"/>
  <c r="BL56" i="1"/>
  <c r="BL55" i="1"/>
  <c r="BL54" i="1"/>
  <c r="BL51" i="1"/>
  <c r="BL50" i="1"/>
  <c r="BL49" i="1"/>
  <c r="BL48" i="1"/>
  <c r="BL47" i="1"/>
  <c r="BL44" i="1"/>
  <c r="BL43" i="1"/>
  <c r="BL42" i="1"/>
  <c r="BL41" i="1"/>
  <c r="BL40" i="1"/>
  <c r="BL37" i="1"/>
  <c r="BL36" i="1"/>
  <c r="BL35" i="1"/>
  <c r="BL34" i="1"/>
  <c r="BL33" i="1"/>
  <c r="BL30" i="1"/>
  <c r="BL29" i="1"/>
  <c r="BL28" i="1"/>
  <c r="BL27" i="1"/>
  <c r="BL24" i="1"/>
  <c r="BL23" i="1"/>
  <c r="BL22" i="1"/>
  <c r="BL21" i="1"/>
  <c r="BL20" i="1"/>
  <c r="BL19" i="1"/>
  <c r="BL18" i="1"/>
  <c r="BL17" i="1"/>
  <c r="BL6" i="1"/>
  <c r="BF90" i="1"/>
  <c r="BF89" i="1"/>
  <c r="BF88" i="1"/>
  <c r="BF87" i="1"/>
  <c r="BF86" i="1"/>
  <c r="BF83" i="1"/>
  <c r="BF82" i="1"/>
  <c r="BF81" i="1"/>
  <c r="BF80" i="1"/>
  <c r="BF79" i="1"/>
  <c r="BF78" i="1"/>
  <c r="BF77" i="1"/>
  <c r="BF76" i="1"/>
  <c r="BF75" i="1"/>
  <c r="BF72" i="1"/>
  <c r="BF71" i="1"/>
  <c r="BF70" i="1"/>
  <c r="BF69" i="1"/>
  <c r="BF68" i="1"/>
  <c r="BF65" i="1"/>
  <c r="BF64" i="1"/>
  <c r="BF63" i="1"/>
  <c r="BF62" i="1"/>
  <c r="BF61" i="1"/>
  <c r="BF58" i="1"/>
  <c r="BF57" i="1"/>
  <c r="BF56" i="1"/>
  <c r="BF55" i="1"/>
  <c r="BF54" i="1"/>
  <c r="BF51" i="1"/>
  <c r="BF50" i="1"/>
  <c r="BF49" i="1"/>
  <c r="BF48" i="1"/>
  <c r="BF47" i="1"/>
  <c r="BF44" i="1"/>
  <c r="BF43" i="1"/>
  <c r="BF42" i="1"/>
  <c r="BF41" i="1"/>
  <c r="BF40" i="1"/>
  <c r="BF37" i="1"/>
  <c r="BF36" i="1"/>
  <c r="BF35" i="1"/>
  <c r="BF34" i="1"/>
  <c r="BF33" i="1"/>
  <c r="BF30" i="1"/>
  <c r="BF29" i="1"/>
  <c r="BF28" i="1"/>
  <c r="BF27" i="1"/>
  <c r="BF24" i="1"/>
  <c r="BF23" i="1"/>
  <c r="BF22" i="1"/>
  <c r="BF21" i="1"/>
  <c r="BF20" i="1"/>
  <c r="BF19" i="1"/>
  <c r="AZ90" i="1"/>
  <c r="AZ89" i="1"/>
  <c r="AZ88" i="1"/>
  <c r="AZ87" i="1"/>
  <c r="AZ86" i="1"/>
  <c r="AZ83" i="1"/>
  <c r="AZ82" i="1"/>
  <c r="AZ81" i="1"/>
  <c r="AZ80" i="1"/>
  <c r="AZ79" i="1"/>
  <c r="AZ78" i="1"/>
  <c r="AZ77" i="1"/>
  <c r="AZ76" i="1"/>
  <c r="AZ75" i="1"/>
  <c r="AZ72" i="1"/>
  <c r="AZ71" i="1"/>
  <c r="AZ70" i="1"/>
  <c r="AZ69" i="1"/>
  <c r="AZ68" i="1"/>
  <c r="AZ65" i="1"/>
  <c r="AZ64" i="1"/>
  <c r="AZ63" i="1"/>
  <c r="AZ62" i="1"/>
  <c r="AZ61" i="1"/>
  <c r="AZ58" i="1"/>
  <c r="AZ57" i="1"/>
  <c r="AZ56" i="1"/>
  <c r="AZ55" i="1"/>
  <c r="AZ54" i="1"/>
  <c r="AZ51" i="1"/>
  <c r="AZ50" i="1"/>
  <c r="AZ49" i="1"/>
  <c r="AZ48" i="1"/>
  <c r="AZ47" i="1"/>
  <c r="AZ44" i="1"/>
  <c r="AZ43" i="1"/>
  <c r="AZ42" i="1"/>
  <c r="AZ41" i="1"/>
  <c r="AZ40" i="1"/>
  <c r="AZ37" i="1"/>
  <c r="AZ36" i="1"/>
  <c r="AZ35" i="1"/>
  <c r="AZ34" i="1"/>
  <c r="AZ33" i="1"/>
  <c r="AZ30" i="1"/>
  <c r="AZ29" i="1"/>
  <c r="AZ28" i="1"/>
  <c r="AZ27" i="1"/>
  <c r="AZ24" i="1"/>
  <c r="AZ23" i="1"/>
  <c r="AZ22" i="1"/>
  <c r="AZ21" i="1"/>
  <c r="AZ20" i="1"/>
  <c r="AZ19" i="1"/>
  <c r="AZ18" i="1"/>
  <c r="AZ17" i="1"/>
  <c r="AZ6" i="1"/>
  <c r="F128" i="1" l="1"/>
  <c r="E128" i="1"/>
  <c r="G128" i="1"/>
  <c r="F127" i="1"/>
  <c r="E127" i="1"/>
  <c r="G127" i="1"/>
  <c r="F126" i="1"/>
  <c r="E126" i="1"/>
  <c r="G126" i="1"/>
  <c r="F125" i="1"/>
  <c r="E125" i="1"/>
  <c r="G125" i="1"/>
  <c r="F124" i="1"/>
  <c r="E124" i="1"/>
  <c r="G124" i="1"/>
  <c r="F121" i="1"/>
  <c r="E121" i="1"/>
  <c r="G121" i="1"/>
  <c r="F120" i="1"/>
  <c r="E120" i="1"/>
  <c r="G120" i="1"/>
  <c r="F119" i="1"/>
  <c r="E119" i="1"/>
  <c r="G119" i="1"/>
  <c r="F118" i="1"/>
  <c r="E118" i="1"/>
  <c r="G118" i="1"/>
  <c r="F117" i="1"/>
  <c r="E117" i="1"/>
  <c r="G117" i="1"/>
  <c r="F116" i="1"/>
  <c r="E116" i="1"/>
  <c r="G116" i="1"/>
  <c r="F115" i="1"/>
  <c r="E115" i="1"/>
  <c r="G115" i="1"/>
  <c r="F114" i="1"/>
  <c r="E114" i="1"/>
  <c r="G114" i="1"/>
  <c r="F113" i="1"/>
  <c r="E113" i="1"/>
  <c r="G113" i="1"/>
  <c r="F101" i="1"/>
  <c r="E101" i="1"/>
  <c r="D101" i="1"/>
  <c r="G101" i="1" s="1"/>
  <c r="F100" i="1"/>
  <c r="E100" i="1"/>
  <c r="D100" i="1"/>
  <c r="G100" i="1" s="1"/>
  <c r="F99" i="1"/>
  <c r="E99" i="1"/>
  <c r="D99" i="1"/>
  <c r="G99" i="1" s="1"/>
  <c r="F98" i="1"/>
  <c r="E98" i="1"/>
  <c r="D98" i="1"/>
  <c r="G98" i="1" s="1"/>
  <c r="F97" i="1"/>
  <c r="E97" i="1"/>
  <c r="D97" i="1"/>
  <c r="G97" i="1" s="1"/>
  <c r="F96" i="1"/>
  <c r="E96" i="1"/>
  <c r="D96" i="1"/>
  <c r="G96" i="1" s="1"/>
  <c r="F95" i="1"/>
  <c r="E95" i="1"/>
  <c r="G95" i="1"/>
  <c r="F94" i="1"/>
  <c r="E94" i="1"/>
  <c r="D94" i="1"/>
  <c r="G94" i="1" s="1"/>
  <c r="F93" i="1"/>
  <c r="E93" i="1"/>
  <c r="D93" i="1"/>
  <c r="G93" i="1" s="1"/>
  <c r="F90" i="1"/>
  <c r="E90" i="1"/>
  <c r="D90" i="1"/>
  <c r="F89" i="1"/>
  <c r="E89" i="1"/>
  <c r="D89" i="1"/>
  <c r="F88" i="1"/>
  <c r="E88" i="1"/>
  <c r="D88" i="1"/>
  <c r="F87" i="1"/>
  <c r="E87" i="1"/>
  <c r="D87" i="1"/>
  <c r="F86" i="1"/>
  <c r="E86" i="1"/>
  <c r="D86" i="1"/>
  <c r="F83" i="1"/>
  <c r="E83" i="1"/>
  <c r="D83" i="1"/>
  <c r="F82" i="1"/>
  <c r="E82" i="1"/>
  <c r="D82" i="1"/>
  <c r="F81" i="1"/>
  <c r="E81" i="1"/>
  <c r="D81" i="1"/>
  <c r="F80" i="1"/>
  <c r="E80" i="1"/>
  <c r="D80" i="1"/>
  <c r="F79" i="1"/>
  <c r="E79" i="1"/>
  <c r="D79" i="1"/>
  <c r="F78" i="1"/>
  <c r="E78" i="1"/>
  <c r="D78" i="1"/>
  <c r="F77" i="1"/>
  <c r="E77" i="1"/>
  <c r="D77" i="1"/>
  <c r="F76" i="1"/>
  <c r="E76" i="1"/>
  <c r="D76" i="1"/>
  <c r="F75" i="1"/>
  <c r="E75" i="1"/>
  <c r="D75" i="1"/>
  <c r="F72" i="1"/>
  <c r="E72" i="1"/>
  <c r="D72" i="1"/>
  <c r="F71" i="1"/>
  <c r="E71" i="1"/>
  <c r="D71" i="1"/>
  <c r="F70" i="1"/>
  <c r="E70" i="1"/>
  <c r="D70" i="1"/>
  <c r="F69" i="1"/>
  <c r="E69" i="1"/>
  <c r="D69" i="1"/>
  <c r="F68" i="1"/>
  <c r="E68" i="1"/>
  <c r="D68" i="1"/>
  <c r="F65" i="1"/>
  <c r="E65" i="1"/>
  <c r="D65" i="1"/>
  <c r="F64" i="1"/>
  <c r="E64" i="1"/>
  <c r="D64" i="1"/>
  <c r="F63" i="1"/>
  <c r="E63" i="1"/>
  <c r="D63" i="1"/>
  <c r="F62" i="1"/>
  <c r="E62" i="1"/>
  <c r="D62" i="1"/>
  <c r="F61" i="1"/>
  <c r="E61" i="1"/>
  <c r="D61" i="1"/>
  <c r="F58" i="1"/>
  <c r="E58" i="1"/>
  <c r="D58" i="1"/>
  <c r="F57" i="1"/>
  <c r="E57" i="1"/>
  <c r="D57" i="1"/>
  <c r="F56" i="1"/>
  <c r="E56" i="1"/>
  <c r="D56" i="1"/>
  <c r="F55" i="1"/>
  <c r="E55" i="1"/>
  <c r="D55" i="1"/>
  <c r="F54" i="1"/>
  <c r="E54" i="1"/>
  <c r="D54" i="1"/>
  <c r="F51" i="1"/>
  <c r="E51" i="1"/>
  <c r="D51" i="1"/>
  <c r="F50" i="1"/>
  <c r="E50" i="1"/>
  <c r="D50" i="1"/>
  <c r="F49" i="1"/>
  <c r="E49" i="1"/>
  <c r="D49" i="1"/>
  <c r="F48" i="1"/>
  <c r="E48" i="1"/>
  <c r="D48" i="1"/>
  <c r="F47" i="1"/>
  <c r="E47" i="1"/>
  <c r="D47" i="1"/>
  <c r="F44" i="1"/>
  <c r="E44" i="1"/>
  <c r="D44" i="1"/>
  <c r="F43" i="1"/>
  <c r="E43" i="1"/>
  <c r="D43" i="1"/>
  <c r="F42" i="1"/>
  <c r="E42" i="1"/>
  <c r="D42" i="1"/>
  <c r="F41" i="1"/>
  <c r="E41" i="1"/>
  <c r="D41" i="1"/>
  <c r="F40" i="1"/>
  <c r="E40" i="1"/>
  <c r="D40" i="1"/>
  <c r="F37" i="1"/>
  <c r="E37" i="1"/>
  <c r="D37" i="1"/>
  <c r="F36" i="1"/>
  <c r="E36" i="1"/>
  <c r="D36" i="1"/>
  <c r="F35" i="1"/>
  <c r="E35" i="1"/>
  <c r="D35" i="1"/>
  <c r="F34" i="1"/>
  <c r="E34" i="1"/>
  <c r="D34" i="1"/>
  <c r="F33" i="1"/>
  <c r="E33" i="1"/>
  <c r="D33" i="1"/>
  <c r="E30" i="1"/>
  <c r="D30" i="1"/>
  <c r="E29" i="1"/>
  <c r="D29" i="1"/>
  <c r="E28" i="1"/>
  <c r="D28" i="1"/>
  <c r="E27" i="1"/>
  <c r="D27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D17" i="1"/>
  <c r="D6" i="1"/>
  <c r="H6" i="1"/>
  <c r="I6" i="1"/>
  <c r="L6" i="1" s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7" i="1"/>
  <c r="I27" i="1"/>
  <c r="H28" i="1"/>
  <c r="I28" i="1"/>
  <c r="H29" i="1"/>
  <c r="I29" i="1"/>
  <c r="H30" i="1"/>
  <c r="I30" i="1"/>
  <c r="H33" i="1"/>
  <c r="I33" i="1"/>
  <c r="H34" i="1"/>
  <c r="I34" i="1"/>
  <c r="H35" i="1"/>
  <c r="I35" i="1"/>
  <c r="H36" i="1"/>
  <c r="I36" i="1"/>
  <c r="H37" i="1"/>
  <c r="I37" i="1"/>
  <c r="H40" i="1"/>
  <c r="I40" i="1"/>
  <c r="H41" i="1"/>
  <c r="I41" i="1"/>
  <c r="H42" i="1"/>
  <c r="I42" i="1"/>
  <c r="H43" i="1"/>
  <c r="I43" i="1"/>
  <c r="H44" i="1"/>
  <c r="I44" i="1"/>
  <c r="H47" i="1"/>
  <c r="I47" i="1"/>
  <c r="H48" i="1"/>
  <c r="I48" i="1"/>
  <c r="H49" i="1"/>
  <c r="I49" i="1"/>
  <c r="H50" i="1"/>
  <c r="I50" i="1"/>
  <c r="H51" i="1"/>
  <c r="I51" i="1"/>
  <c r="H54" i="1"/>
  <c r="I54" i="1"/>
  <c r="H55" i="1"/>
  <c r="I55" i="1"/>
  <c r="H56" i="1"/>
  <c r="I56" i="1"/>
  <c r="H57" i="1"/>
  <c r="I57" i="1"/>
  <c r="H58" i="1"/>
  <c r="I58" i="1"/>
  <c r="H61" i="1"/>
  <c r="I61" i="1"/>
  <c r="H62" i="1"/>
  <c r="I62" i="1"/>
  <c r="H63" i="1"/>
  <c r="I63" i="1"/>
  <c r="H64" i="1"/>
  <c r="I64" i="1"/>
  <c r="H65" i="1"/>
  <c r="I65" i="1"/>
  <c r="H68" i="1"/>
  <c r="I68" i="1"/>
  <c r="Q124" i="1"/>
  <c r="R124" i="1"/>
  <c r="W124" i="1"/>
  <c r="W125" i="1" s="1"/>
  <c r="X124" i="1"/>
  <c r="X125" i="1" s="1"/>
  <c r="AC124" i="1"/>
  <c r="AC125" i="1" s="1"/>
  <c r="AD124" i="1"/>
  <c r="AD125" i="1" s="1"/>
  <c r="AI124" i="1"/>
  <c r="AI125" i="1" s="1"/>
  <c r="AJ124" i="1"/>
  <c r="AJ125" i="1" s="1"/>
  <c r="AO124" i="1"/>
  <c r="AO125" i="1" s="1"/>
  <c r="AP124" i="1"/>
  <c r="AP125" i="1" s="1"/>
  <c r="AU124" i="1"/>
  <c r="AU125" i="1" s="1"/>
  <c r="AV124" i="1"/>
  <c r="AV125" i="1" s="1"/>
  <c r="BA124" i="1"/>
  <c r="BA125" i="1" s="1"/>
  <c r="BB124" i="1"/>
  <c r="BB125" i="1" s="1"/>
  <c r="BG124" i="1"/>
  <c r="BG125" i="1" s="1"/>
  <c r="BH124" i="1"/>
  <c r="BH125" i="1" s="1"/>
  <c r="BM124" i="1"/>
  <c r="BM125" i="1" s="1"/>
  <c r="BN124" i="1"/>
  <c r="BN125" i="1" s="1"/>
  <c r="BS124" i="1"/>
  <c r="BS125" i="1" s="1"/>
  <c r="BT124" i="1"/>
  <c r="BT125" i="1" s="1"/>
  <c r="BY124" i="1"/>
  <c r="BY125" i="1" s="1"/>
  <c r="BZ124" i="1"/>
  <c r="BZ125" i="1" s="1"/>
  <c r="H69" i="1"/>
  <c r="I69" i="1"/>
  <c r="H70" i="1"/>
  <c r="I70" i="1"/>
  <c r="H71" i="1"/>
  <c r="I71" i="1"/>
  <c r="H72" i="1"/>
  <c r="I72" i="1"/>
  <c r="BA126" i="1"/>
  <c r="BB126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6" i="1"/>
  <c r="I86" i="1"/>
  <c r="Q86" i="1"/>
  <c r="H87" i="1"/>
  <c r="I87" i="1"/>
  <c r="Q87" i="1"/>
  <c r="H88" i="1"/>
  <c r="I88" i="1"/>
  <c r="Q88" i="1"/>
  <c r="H89" i="1"/>
  <c r="I89" i="1"/>
  <c r="Q89" i="1"/>
  <c r="H90" i="1"/>
  <c r="I90" i="1"/>
  <c r="H93" i="1"/>
  <c r="I93" i="1"/>
  <c r="H94" i="1"/>
  <c r="I94" i="1"/>
  <c r="H95" i="1"/>
  <c r="I95" i="1"/>
  <c r="H96" i="1"/>
  <c r="I96" i="1"/>
  <c r="H97" i="1"/>
  <c r="I97" i="1"/>
  <c r="H98" i="1"/>
  <c r="K98" i="1" s="1"/>
  <c r="I98" i="1"/>
  <c r="H99" i="1"/>
  <c r="I99" i="1"/>
  <c r="H100" i="1"/>
  <c r="I100" i="1"/>
  <c r="H101" i="1"/>
  <c r="I101" i="1"/>
  <c r="H113" i="1"/>
  <c r="I113" i="1"/>
  <c r="H114" i="1"/>
  <c r="I114" i="1"/>
  <c r="H115" i="1"/>
  <c r="I115" i="1"/>
  <c r="H116" i="1"/>
  <c r="I116" i="1"/>
  <c r="H117" i="1"/>
  <c r="I117" i="1"/>
  <c r="H118" i="1"/>
  <c r="I118" i="1"/>
  <c r="H119" i="1"/>
  <c r="I119" i="1"/>
  <c r="H120" i="1"/>
  <c r="I120" i="1"/>
  <c r="H121" i="1"/>
  <c r="I121" i="1"/>
  <c r="K99" i="1" l="1"/>
  <c r="G30" i="1"/>
  <c r="L93" i="1"/>
  <c r="L34" i="1"/>
  <c r="L33" i="1"/>
  <c r="L99" i="1"/>
  <c r="L23" i="1"/>
  <c r="L37" i="1"/>
  <c r="L17" i="1"/>
  <c r="M27" i="1"/>
  <c r="M19" i="1"/>
  <c r="K51" i="1"/>
  <c r="K17" i="1"/>
  <c r="M17" i="1"/>
  <c r="M88" i="1"/>
  <c r="K49" i="1"/>
  <c r="M21" i="1"/>
  <c r="M76" i="1"/>
  <c r="M71" i="1"/>
  <c r="K43" i="1"/>
  <c r="L22" i="1"/>
  <c r="K30" i="1"/>
  <c r="M6" i="1"/>
  <c r="K6" i="1"/>
  <c r="M83" i="1"/>
  <c r="M78" i="1"/>
  <c r="K47" i="1"/>
  <c r="K37" i="1"/>
  <c r="K68" i="1"/>
  <c r="M68" i="1"/>
  <c r="M62" i="1"/>
  <c r="K50" i="1"/>
  <c r="K42" i="1"/>
  <c r="K34" i="1"/>
  <c r="K23" i="1"/>
  <c r="M23" i="1"/>
  <c r="L30" i="1"/>
  <c r="K48" i="1"/>
  <c r="K22" i="1"/>
  <c r="M89" i="1"/>
  <c r="M81" i="1"/>
  <c r="K69" i="1"/>
  <c r="K54" i="1"/>
  <c r="L98" i="1"/>
  <c r="K97" i="1"/>
  <c r="L20" i="1"/>
  <c r="K96" i="1"/>
  <c r="K20" i="1"/>
  <c r="L95" i="1"/>
  <c r="L19" i="1"/>
  <c r="K101" i="1"/>
  <c r="K95" i="1"/>
  <c r="K27" i="1"/>
  <c r="L28" i="1"/>
  <c r="L101" i="1"/>
  <c r="L96" i="1"/>
  <c r="K28" i="1"/>
  <c r="L27" i="1"/>
  <c r="K100" i="1"/>
  <c r="K94" i="1"/>
  <c r="K24" i="1"/>
  <c r="K18" i="1"/>
  <c r="L97" i="1"/>
  <c r="L29" i="1"/>
  <c r="L21" i="1"/>
  <c r="K29" i="1"/>
  <c r="K21" i="1"/>
  <c r="L100" i="1"/>
  <c r="L94" i="1"/>
  <c r="L24" i="1"/>
  <c r="L18" i="1"/>
  <c r="BG126" i="1"/>
  <c r="G34" i="1"/>
  <c r="G50" i="1"/>
  <c r="G56" i="1"/>
  <c r="G33" i="1"/>
  <c r="G37" i="1"/>
  <c r="G49" i="1"/>
  <c r="G55" i="1"/>
  <c r="G61" i="1"/>
  <c r="G65" i="1"/>
  <c r="G71" i="1"/>
  <c r="G77" i="1"/>
  <c r="G81" i="1"/>
  <c r="K88" i="1"/>
  <c r="K87" i="1"/>
  <c r="K83" i="1"/>
  <c r="K82" i="1"/>
  <c r="K81" i="1"/>
  <c r="K79" i="1"/>
  <c r="K78" i="1"/>
  <c r="K75" i="1"/>
  <c r="K72" i="1"/>
  <c r="K70" i="1"/>
  <c r="L69" i="1"/>
  <c r="L68" i="1"/>
  <c r="L64" i="1"/>
  <c r="L63" i="1"/>
  <c r="L62" i="1"/>
  <c r="L61" i="1"/>
  <c r="G35" i="1"/>
  <c r="G57" i="1"/>
  <c r="G75" i="1"/>
  <c r="G68" i="1"/>
  <c r="G72" i="1"/>
  <c r="G82" i="1"/>
  <c r="G88" i="1"/>
  <c r="L90" i="1"/>
  <c r="L89" i="1"/>
  <c r="L88" i="1"/>
  <c r="L87" i="1"/>
  <c r="L83" i="1"/>
  <c r="L82" i="1"/>
  <c r="L81" i="1"/>
  <c r="L80" i="1"/>
  <c r="L79" i="1"/>
  <c r="L78" i="1"/>
  <c r="L77" i="1"/>
  <c r="L75" i="1"/>
  <c r="L72" i="1"/>
  <c r="L71" i="1"/>
  <c r="L70" i="1"/>
  <c r="G27" i="1"/>
  <c r="L58" i="1"/>
  <c r="L57" i="1"/>
  <c r="L56" i="1"/>
  <c r="L54" i="1"/>
  <c r="L51" i="1"/>
  <c r="L49" i="1"/>
  <c r="L48" i="1"/>
  <c r="L47" i="1"/>
  <c r="L44" i="1"/>
  <c r="L43" i="1"/>
  <c r="L42" i="1"/>
  <c r="L41" i="1"/>
  <c r="L40" i="1"/>
  <c r="L36" i="1"/>
  <c r="G87" i="1"/>
  <c r="G89" i="1"/>
  <c r="G58" i="1"/>
  <c r="G76" i="1"/>
  <c r="G90" i="1"/>
  <c r="K64" i="1"/>
  <c r="K63" i="1"/>
  <c r="K58" i="1"/>
  <c r="K57" i="1"/>
  <c r="G23" i="1"/>
  <c r="BS126" i="1"/>
  <c r="AI126" i="1"/>
  <c r="BN126" i="1"/>
  <c r="AD126" i="1"/>
  <c r="K40" i="1"/>
  <c r="K36" i="1"/>
  <c r="G79" i="1"/>
  <c r="G18" i="1"/>
  <c r="G24" i="1"/>
  <c r="G48" i="1"/>
  <c r="G64" i="1"/>
  <c r="G80" i="1"/>
  <c r="G43" i="1"/>
  <c r="G78" i="1"/>
  <c r="G63" i="1"/>
  <c r="BT126" i="1"/>
  <c r="AJ126" i="1"/>
  <c r="G40" i="1"/>
  <c r="G44" i="1"/>
  <c r="G62" i="1"/>
  <c r="BM126" i="1"/>
  <c r="AC126" i="1"/>
  <c r="G20" i="1"/>
  <c r="G41" i="1"/>
  <c r="G29" i="1"/>
  <c r="G54" i="1"/>
  <c r="G70" i="1"/>
  <c r="G86" i="1"/>
  <c r="G36" i="1"/>
  <c r="G28" i="1"/>
  <c r="X126" i="1"/>
  <c r="G51" i="1"/>
  <c r="G21" i="1"/>
  <c r="G47" i="1"/>
  <c r="G69" i="1"/>
  <c r="AV126" i="1"/>
  <c r="L35" i="1"/>
  <c r="G83" i="1"/>
  <c r="G22" i="1"/>
  <c r="G42" i="1"/>
  <c r="G6" i="1"/>
  <c r="G19" i="1"/>
  <c r="W127" i="1"/>
  <c r="W126" i="1"/>
  <c r="R128" i="1"/>
  <c r="Q128" i="1"/>
  <c r="K33" i="1"/>
  <c r="K90" i="1"/>
  <c r="K77" i="1"/>
  <c r="Q126" i="1"/>
  <c r="AV128" i="1"/>
  <c r="K71" i="1"/>
  <c r="L65" i="1"/>
  <c r="K61" i="1"/>
  <c r="L50" i="1"/>
  <c r="K44" i="1"/>
  <c r="BG128" i="1"/>
  <c r="BG127" i="1"/>
  <c r="K89" i="1"/>
  <c r="K80" i="1"/>
  <c r="K65" i="1"/>
  <c r="K55" i="1"/>
  <c r="K35" i="1"/>
  <c r="L76" i="1"/>
  <c r="L55" i="1"/>
  <c r="W128" i="1"/>
  <c r="BB128" i="1"/>
  <c r="R126" i="1"/>
  <c r="K62" i="1"/>
  <c r="K56" i="1"/>
  <c r="BA128" i="1"/>
  <c r="K41" i="1"/>
  <c r="K76" i="1"/>
  <c r="BH126" i="1"/>
  <c r="I124" i="1"/>
  <c r="R125" i="1"/>
  <c r="I125" i="1" s="1"/>
  <c r="H124" i="1"/>
  <c r="Q125" i="1"/>
  <c r="H125" i="1" s="1"/>
  <c r="Q127" i="1"/>
  <c r="AU128" i="1"/>
  <c r="AU127" i="1"/>
  <c r="AP128" i="1"/>
  <c r="BZ127" i="1"/>
  <c r="AP127" i="1"/>
  <c r="AO128" i="1"/>
  <c r="AO127" i="1"/>
  <c r="AJ128" i="1"/>
  <c r="BT127" i="1"/>
  <c r="BS128" i="1"/>
  <c r="BM127" i="1"/>
  <c r="AC127" i="1"/>
  <c r="BS127" i="1"/>
  <c r="AI127" i="1"/>
  <c r="AU126" i="1"/>
  <c r="BN128" i="1"/>
  <c r="AD128" i="1"/>
  <c r="BZ128" i="1"/>
  <c r="BY128" i="1"/>
  <c r="BT128" i="1"/>
  <c r="AJ127" i="1"/>
  <c r="BH127" i="1"/>
  <c r="X127" i="1"/>
  <c r="BN127" i="1"/>
  <c r="AD127" i="1"/>
  <c r="BZ126" i="1"/>
  <c r="AP126" i="1"/>
  <c r="BM128" i="1"/>
  <c r="AC128" i="1"/>
  <c r="BB127" i="1"/>
  <c r="R127" i="1"/>
  <c r="BA127" i="1"/>
  <c r="AV127" i="1"/>
  <c r="BY127" i="1"/>
  <c r="AI128" i="1"/>
  <c r="BY126" i="1"/>
  <c r="AO126" i="1"/>
  <c r="BH128" i="1"/>
  <c r="X128" i="1"/>
  <c r="J4" i="2"/>
  <c r="J3" i="2"/>
  <c r="M80" i="1" l="1"/>
  <c r="M77" i="1"/>
  <c r="M75" i="1"/>
  <c r="M87" i="1"/>
  <c r="M58" i="1"/>
  <c r="M55" i="1"/>
  <c r="M56" i="1"/>
  <c r="M82" i="1"/>
  <c r="M18" i="1"/>
  <c r="M34" i="1"/>
  <c r="M22" i="1"/>
  <c r="M41" i="1"/>
  <c r="M35" i="1"/>
  <c r="M86" i="1"/>
  <c r="M54" i="1"/>
  <c r="M40" i="1"/>
  <c r="M42" i="1"/>
  <c r="M20" i="1"/>
  <c r="M79" i="1"/>
  <c r="M57" i="1"/>
  <c r="M24" i="1"/>
  <c r="M37" i="1"/>
  <c r="M61" i="1"/>
  <c r="M44" i="1"/>
  <c r="M36" i="1"/>
  <c r="M64" i="1"/>
  <c r="M72" i="1"/>
  <c r="M30" i="1"/>
  <c r="M33" i="1"/>
  <c r="M69" i="1"/>
  <c r="M65" i="1"/>
  <c r="M50" i="1"/>
  <c r="M47" i="1"/>
  <c r="M43" i="1"/>
  <c r="M70" i="1"/>
  <c r="M29" i="1"/>
  <c r="M51" i="1"/>
  <c r="M49" i="1"/>
  <c r="M63" i="1"/>
  <c r="M48" i="1"/>
  <c r="M28" i="1"/>
  <c r="M90" i="1"/>
  <c r="H128" i="1"/>
  <c r="H126" i="1"/>
  <c r="I128" i="1"/>
  <c r="I126" i="1"/>
  <c r="H127" i="1"/>
  <c r="I127" i="1"/>
</calcChain>
</file>

<file path=xl/sharedStrings.xml><?xml version="1.0" encoding="utf-8"?>
<sst xmlns="http://schemas.openxmlformats.org/spreadsheetml/2006/main" count="1796" uniqueCount="333">
  <si>
    <t>COMPREHENSIVE NEIGHBORHOOD COMPARISON - ALL AREAS (with Assistance Breakdown)</t>
  </si>
  <si>
    <t>OVERALL</t>
  </si>
  <si>
    <t>Delanson</t>
  </si>
  <si>
    <t>Downtown/Stockade</t>
  </si>
  <si>
    <t>Duanesburg/Princetown</t>
  </si>
  <si>
    <t>Hamilton Hill/Vale</t>
  </si>
  <si>
    <t>Mont Pleasant</t>
  </si>
  <si>
    <t>Niskayuna</t>
  </si>
  <si>
    <t>Northside</t>
  </si>
  <si>
    <t>Pattersonville</t>
  </si>
  <si>
    <t>Rotterdam/Bellevue</t>
  </si>
  <si>
    <t>Scotia/Glenville</t>
  </si>
  <si>
    <t>Woodlawn</t>
  </si>
  <si>
    <t>Metric</t>
  </si>
  <si>
    <t>All</t>
  </si>
  <si>
    <t>Total Responses</t>
  </si>
  <si>
    <t>Using Assistance</t>
  </si>
  <si>
    <t>DEMOGRAPHICS - Gender</t>
  </si>
  <si>
    <t>Female</t>
  </si>
  <si>
    <t>Male</t>
  </si>
  <si>
    <t>Non-binary</t>
  </si>
  <si>
    <t>Transgender</t>
  </si>
  <si>
    <t>DEMOGRAPHICS - Age</t>
  </si>
  <si>
    <t>18-24</t>
  </si>
  <si>
    <t>25-29</t>
  </si>
  <si>
    <t>30-39</t>
  </si>
  <si>
    <t>40-49</t>
  </si>
  <si>
    <t>50-59</t>
  </si>
  <si>
    <t>60-69</t>
  </si>
  <si>
    <t>70-79</t>
  </si>
  <si>
    <t>80 or older</t>
  </si>
  <si>
    <t>HOUSEHOLD SIZE</t>
  </si>
  <si>
    <t>1-2</t>
  </si>
  <si>
    <t>3-4</t>
  </si>
  <si>
    <t>5-6</t>
  </si>
  <si>
    <t>7+</t>
  </si>
  <si>
    <t>HOUSING STATUS</t>
  </si>
  <si>
    <t>Own my home</t>
  </si>
  <si>
    <t>Rent my home</t>
  </si>
  <si>
    <t>Living in a shelter</t>
  </si>
  <si>
    <t>Currently unhoused</t>
  </si>
  <si>
    <t>OVERALL EXPERIENCE</t>
  </si>
  <si>
    <t>Excellent</t>
  </si>
  <si>
    <t>Good</t>
  </si>
  <si>
    <t>Okay</t>
  </si>
  <si>
    <t>Poor</t>
  </si>
  <si>
    <t>Very poor</t>
  </si>
  <si>
    <t>EASE OF FRESH FOOD ACCESS</t>
  </si>
  <si>
    <t>Always easy</t>
  </si>
  <si>
    <t>Usually easy</t>
  </si>
  <si>
    <t>Sometimes easy</t>
  </si>
  <si>
    <t>Rarely easy</t>
  </si>
  <si>
    <t>Never easy</t>
  </si>
  <si>
    <t>OVERALL QUALITY</t>
  </si>
  <si>
    <t>OVERALL VARIETY</t>
  </si>
  <si>
    <t>TRANSPORTATION CHALLENGES</t>
  </si>
  <si>
    <t>Never</t>
  </si>
  <si>
    <t>Rarely</t>
  </si>
  <si>
    <t>Sometimes</t>
  </si>
  <si>
    <t>Often</t>
  </si>
  <si>
    <t>Always</t>
  </si>
  <si>
    <t>DISTANCE TO GROCERY STORE</t>
  </si>
  <si>
    <t>Less than 1 mile</t>
  </si>
  <si>
    <t>1-3 miles</t>
  </si>
  <si>
    <t>4-6 miles</t>
  </si>
  <si>
    <t>7-10 miles</t>
  </si>
  <si>
    <t>KEY METRICS SUMMARY (%)</t>
  </si>
  <si>
    <t>% Good/Excellent Experience</t>
  </si>
  <si>
    <t>% Poor/Very Poor Experience</t>
  </si>
  <si>
    <t>% Always/Usually Easy Fresh Food</t>
  </si>
  <si>
    <t>% Often/Always Transport Challenges</t>
  </si>
  <si>
    <t>% Rent Home</t>
  </si>
  <si>
    <t>% Shelter/Unhoused</t>
  </si>
  <si>
    <t>% 60+ Age (Seniors)</t>
  </si>
  <si>
    <t>% Supermarkets Often</t>
  </si>
  <si>
    <t>% Fresh Fruit Often</t>
  </si>
  <si>
    <t>BARRIERS DETAIL</t>
  </si>
  <si>
    <t>% No Barriers Reported</t>
  </si>
  <si>
    <t>% Has Transport Challenges</t>
  </si>
  <si>
    <t>% Often/Always Transport</t>
  </si>
  <si>
    <t>% Far Distance (7+ miles)</t>
  </si>
  <si>
    <t>% Rarely/Never Easy Fresh Food</t>
  </si>
  <si>
    <t>HH All</t>
  </si>
  <si>
    <t>TRANSPORTATION TYPE</t>
  </si>
  <si>
    <t>Public Transportation</t>
  </si>
  <si>
    <t>Taxi/Uber</t>
  </si>
  <si>
    <t>Walking</t>
  </si>
  <si>
    <t>Biking</t>
  </si>
  <si>
    <t>Rides from Friends/Family</t>
  </si>
  <si>
    <t>Wheelchair</t>
  </si>
  <si>
    <t>Delivery Services</t>
  </si>
  <si>
    <t>Personal Vehicle</t>
  </si>
  <si>
    <t>Other</t>
  </si>
  <si>
    <t>STORE USAGE (% Often)</t>
  </si>
  <si>
    <t>Supermarket</t>
  </si>
  <si>
    <t>Food Co-op</t>
  </si>
  <si>
    <t>Farmers Market</t>
  </si>
  <si>
    <t>Specialty Market</t>
  </si>
  <si>
    <t>Corner Store</t>
  </si>
  <si>
    <t>Dollar Store</t>
  </si>
  <si>
    <t>Drug Store</t>
  </si>
  <si>
    <t>Fresh Fruit</t>
  </si>
  <si>
    <t>Frozen Fruit</t>
  </si>
  <si>
    <t>Canned Fruit</t>
  </si>
  <si>
    <t>Fresh Veg</t>
  </si>
  <si>
    <t>Frozen Veg</t>
  </si>
  <si>
    <t>Canned Veg</t>
  </si>
  <si>
    <t>% Using Assistance</t>
  </si>
  <si>
    <t>PRODUCE CHOICE (% Often)</t>
  </si>
  <si>
    <t>Temporary Situation</t>
  </si>
  <si>
    <t>Neighborhood</t>
  </si>
  <si>
    <t>DT/STKD All</t>
  </si>
  <si>
    <t>DEL All</t>
  </si>
  <si>
    <t>DUA/PR All</t>
  </si>
  <si>
    <t>MP All</t>
  </si>
  <si>
    <t>NSK All</t>
  </si>
  <si>
    <t>NS All</t>
  </si>
  <si>
    <t>PV All</t>
  </si>
  <si>
    <t>RD/BV All</t>
  </si>
  <si>
    <t>SC/GL All</t>
  </si>
  <si>
    <t>WL All</t>
  </si>
  <si>
    <t>10 miles+</t>
  </si>
  <si>
    <t>SEATS Community Survey</t>
  </si>
  <si>
    <t>Hamilton Hill/Vale Snapshot</t>
  </si>
  <si>
    <t>Total:</t>
  </si>
  <si>
    <t>Total w Assistance:</t>
  </si>
  <si>
    <t>Hamilton Hill:</t>
  </si>
  <si>
    <t>Hamilton Hill w Assistance:</t>
  </si>
  <si>
    <t>Downtown/Stockade:</t>
  </si>
  <si>
    <t>Downtown/Stockade w Assistance:</t>
  </si>
  <si>
    <t>Mont Pleasant w Assistance:</t>
  </si>
  <si>
    <t>Niskayuna:</t>
  </si>
  <si>
    <t>Niskayuna w Assistance:</t>
  </si>
  <si>
    <t>Northside:</t>
  </si>
  <si>
    <t>Northside w Assistance:</t>
  </si>
  <si>
    <t>Rotterdam/Bellevue:</t>
  </si>
  <si>
    <t>Rotterdam/Bellevue w Assistance:</t>
  </si>
  <si>
    <t>Scotia/Glenville:</t>
  </si>
  <si>
    <t>Scotia/Glenville w Assistance:</t>
  </si>
  <si>
    <t>Woodlawn:</t>
  </si>
  <si>
    <t>Woodlawn w Assistance:</t>
  </si>
  <si>
    <r>
      <rPr>
        <b/>
        <sz val="11"/>
        <color theme="1"/>
        <rFont val="Aptos Narrow"/>
        <family val="2"/>
        <scheme val="minor"/>
      </rPr>
      <t>Primary Zip Codes:</t>
    </r>
    <r>
      <rPr>
        <sz val="11"/>
        <color theme="1"/>
        <rFont val="Aptos Narrow"/>
        <family val="2"/>
        <scheme val="minor"/>
      </rPr>
      <t xml:space="preserve"> 12307</t>
    </r>
  </si>
  <si>
    <t>Overall Data - All Respondents</t>
  </si>
  <si>
    <t>All Respondents:</t>
  </si>
  <si>
    <t>With Assistance:</t>
  </si>
  <si>
    <t>DT/STKD  Reporting Assistance</t>
  </si>
  <si>
    <t>DUA/PR  Reporting Assistance</t>
  </si>
  <si>
    <t>HH Reporting Assistance</t>
  </si>
  <si>
    <t>MP Reporting Assistance</t>
  </si>
  <si>
    <t>NSK Reporting Assistance</t>
  </si>
  <si>
    <t>NS Reporting Assistance</t>
  </si>
  <si>
    <t>PV Reporting Assistance</t>
  </si>
  <si>
    <t>RD/BV Reporting Assistance</t>
  </si>
  <si>
    <t>SC/GL Reporting Assistance</t>
  </si>
  <si>
    <t>WL Reporting Assistance</t>
  </si>
  <si>
    <t>Reporting Assistance</t>
  </si>
  <si>
    <t>Primary Zip Codes</t>
  </si>
  <si>
    <t>Rural Total</t>
  </si>
  <si>
    <t>3 County Total</t>
  </si>
  <si>
    <t>3 County Ave</t>
  </si>
  <si>
    <t>3 County Ave w Assist</t>
  </si>
  <si>
    <t>3 County Total w Assist</t>
  </si>
  <si>
    <t>% of All</t>
  </si>
  <si>
    <t>% of All HH</t>
  </si>
  <si>
    <t>% of All MP</t>
  </si>
  <si>
    <t>% of All NSK</t>
  </si>
  <si>
    <t>% of All NS</t>
  </si>
  <si>
    <t>% of All PV</t>
  </si>
  <si>
    <t>% of All RD/BV</t>
  </si>
  <si>
    <t>% of All SC/GL</t>
  </si>
  <si>
    <t>% of All WL</t>
  </si>
  <si>
    <t>DT/STKD % of ALL</t>
  </si>
  <si>
    <t>% of All DT/STKD</t>
  </si>
  <si>
    <t>% of All DUA/PR</t>
  </si>
  <si>
    <t>DEL % of ALL</t>
  </si>
  <si>
    <t>% of All DEL</t>
  </si>
  <si>
    <t>3 County % of ALL</t>
  </si>
  <si>
    <t>% of All 3 County</t>
  </si>
  <si>
    <t>Box Stores</t>
  </si>
  <si>
    <t>Wholesale Club</t>
  </si>
  <si>
    <t>SHOPPING HABITS BY NEIGHBORHOOD</t>
  </si>
  <si>
    <t>RESPONSE SUMMARY</t>
  </si>
  <si>
    <t>% of Overall</t>
  </si>
  <si>
    <t>Responses w/ Assistance</t>
  </si>
  <si>
    <t>Fresh Fruit (All)</t>
  </si>
  <si>
    <t>Fresh Fruit (Assist)</t>
  </si>
  <si>
    <t>Frozen Fruit (All)</t>
  </si>
  <si>
    <t>Frozen Fruit (Assist)</t>
  </si>
  <si>
    <t>Canned Fruit (All)</t>
  </si>
  <si>
    <t>Canned Fruit (Assist)</t>
  </si>
  <si>
    <t>Fresh Veg (All)</t>
  </si>
  <si>
    <t>Fresh Veg (Assist)</t>
  </si>
  <si>
    <t>Frozen Veg (All)</t>
  </si>
  <si>
    <t>Frozen Veg (Assist)</t>
  </si>
  <si>
    <t>Canned Veg (All)</t>
  </si>
  <si>
    <t>Canned Veg (Assist)</t>
  </si>
  <si>
    <t>Supermarket (All)</t>
  </si>
  <si>
    <t>Supermarket (Assist)</t>
  </si>
  <si>
    <t>Box Stores (All)</t>
  </si>
  <si>
    <t>Box Stores (Assist)</t>
  </si>
  <si>
    <t>Dollar Store (All)</t>
  </si>
  <si>
    <t>Dollar Store (Assist)</t>
  </si>
  <si>
    <t>Corner Store (All)</t>
  </si>
  <si>
    <t>Corner Store (Assist)</t>
  </si>
  <si>
    <t>Drug Store (All)</t>
  </si>
  <si>
    <t>Drug Store (Assist)</t>
  </si>
  <si>
    <t>Food Co-op (All)</t>
  </si>
  <si>
    <t>Food Co-op (Assist)</t>
  </si>
  <si>
    <t>TRANSPORTATION METHODS</t>
  </si>
  <si>
    <t>Personal Vehicle (All)</t>
  </si>
  <si>
    <t>Personal Vehicle (Assist)</t>
  </si>
  <si>
    <t>Public Transit (All)</t>
  </si>
  <si>
    <t>Public Transit (Assist)</t>
  </si>
  <si>
    <t>Taxi/Uber (All)</t>
  </si>
  <si>
    <t>Biking (All)</t>
  </si>
  <si>
    <t>Biking (Assist)</t>
  </si>
  <si>
    <t>Wheelchair (All)</t>
  </si>
  <si>
    <t>Wheelchair (Assist)</t>
  </si>
  <si>
    <t>Other (All)</t>
  </si>
  <si>
    <t>Other (Assist)</t>
  </si>
  <si>
    <t>Never (All)</t>
  </si>
  <si>
    <t>Never (Assist)</t>
  </si>
  <si>
    <t>Rarely (All)</t>
  </si>
  <si>
    <t>Rarely (Assist)</t>
  </si>
  <si>
    <t>Sometimes (All)</t>
  </si>
  <si>
    <t>Sometimes (Assist)</t>
  </si>
  <si>
    <t>Often (All)</t>
  </si>
  <si>
    <t>Often (Assist)</t>
  </si>
  <si>
    <t>Always (All)</t>
  </si>
  <si>
    <t>Always (Assist)</t>
  </si>
  <si>
    <t>KEY SHOPPING TRENDS BY NEIGHBORHOOD</t>
  </si>
  <si>
    <t>Total Respondents</t>
  </si>
  <si>
    <t>Respondents w/ Assist</t>
  </si>
  <si>
    <t>% Fresh Produce Often (All)</t>
  </si>
  <si>
    <t>% Public Transit Use (All)</t>
  </si>
  <si>
    <t>Rural Counties (Combined)</t>
  </si>
  <si>
    <t>Farmers Market (All)</t>
  </si>
  <si>
    <t>Farmers Market (Assist)</t>
  </si>
  <si>
    <t>Walk (All)</t>
  </si>
  <si>
    <t>Walk (Assist)</t>
  </si>
  <si>
    <t>&lt;1 Mile (All)</t>
  </si>
  <si>
    <t>&lt;1 Mile (Assist)</t>
  </si>
  <si>
    <t>1-3 Miles (All)</t>
  </si>
  <si>
    <t>1-3 Miles (Assist)</t>
  </si>
  <si>
    <t>4-6 Miles (All)</t>
  </si>
  <si>
    <t>4-6 Miles (Assist)</t>
  </si>
  <si>
    <t>7-10 Miles (All)</t>
  </si>
  <si>
    <t>7-10 Miles (Assist)</t>
  </si>
  <si>
    <t>10+ Miles (All)</t>
  </si>
  <si>
    <t>10+ Miles (Assist)</t>
  </si>
  <si>
    <t>% Fresh Produce Often (Assist)</t>
  </si>
  <si>
    <t>% Public Transit Use (Assist)</t>
  </si>
  <si>
    <t>Specialty Market (All)</t>
  </si>
  <si>
    <t>Specialty Market (Assist)</t>
  </si>
  <si>
    <t>PRODUCE CHOICES (% Often)</t>
  </si>
  <si>
    <t>Wholesale Club (All)</t>
  </si>
  <si>
    <t>Wholesale Club (Assist)</t>
  </si>
  <si>
    <t>Rides from Friends/Family (All)</t>
  </si>
  <si>
    <t>Rides from Friends/Family  (Assist)</t>
  </si>
  <si>
    <t>Taxi/Uber  (Assist)</t>
  </si>
  <si>
    <t>Delivery Service (All)</t>
  </si>
  <si>
    <t>Delivery Service (Assist)</t>
  </si>
  <si>
    <t>More than 4 miles (All)</t>
  </si>
  <si>
    <t>More than 4 Miles (Assist)</t>
  </si>
  <si>
    <t>Less than 4 Miles (Assist)</t>
  </si>
  <si>
    <t>Less than 4 miles (All)</t>
  </si>
  <si>
    <t>OVERALL EXPERIENCE (% of Respondents)</t>
  </si>
  <si>
    <t>Excellent (All)</t>
  </si>
  <si>
    <t>Excellent (Assist)</t>
  </si>
  <si>
    <t>Good (All)</t>
  </si>
  <si>
    <t>Good (Assist)</t>
  </si>
  <si>
    <t>Okay (All)</t>
  </si>
  <si>
    <t>Okay (Assist)</t>
  </si>
  <si>
    <t>Poor (All)</t>
  </si>
  <si>
    <t>Poor (Assist)</t>
  </si>
  <si>
    <t>Very Poor (All)</t>
  </si>
  <si>
    <t>Very Poor (Assist)</t>
  </si>
  <si>
    <t>OVERALL VARIETY (% of Respondents)</t>
  </si>
  <si>
    <t>EASE OF FRESH FOOD ACCESS (% of Respondents)</t>
  </si>
  <si>
    <t>Always Easy (All)</t>
  </si>
  <si>
    <t>Always Easy (Assist)</t>
  </si>
  <si>
    <t>Usually Easy (All)</t>
  </si>
  <si>
    <t>Usually Easy (Assist)</t>
  </si>
  <si>
    <t>Sometimes Easy (All)</t>
  </si>
  <si>
    <t>Sometimes Easy (Assist)</t>
  </si>
  <si>
    <t>Rarely Easy (All)</t>
  </si>
  <si>
    <t>Rarely Easy (Assist)</t>
  </si>
  <si>
    <t>Never Easy (All)</t>
  </si>
  <si>
    <t>Never Easy (Assist)</t>
  </si>
  <si>
    <t>Poor/Very Poor (All)</t>
  </si>
  <si>
    <t>Poor/Very Poor (Assist)</t>
  </si>
  <si>
    <t>OVERALL QUALITY (% of Respondents)</t>
  </si>
  <si>
    <t>% Often/Always Challenges (All)</t>
  </si>
  <si>
    <t>% Often/Always Challenges (Assist)</t>
  </si>
  <si>
    <t>Most Reported (All)</t>
  </si>
  <si>
    <t>Most Reported (Assist)</t>
  </si>
  <si>
    <t>Most Common (All)</t>
  </si>
  <si>
    <t>Most Common (Assist)</t>
  </si>
  <si>
    <t>Most Used Store (All)</t>
  </si>
  <si>
    <t>Most Used Store (Assist)</t>
  </si>
  <si>
    <t>Most Used Transport (All)</t>
  </si>
  <si>
    <t>Most Used Transport (Assist)</t>
  </si>
  <si>
    <t>Downtown/Stockade Snapshot</t>
  </si>
  <si>
    <t>Primary Zip Codes: 12301, 12305, 12345</t>
  </si>
  <si>
    <t>Mont Pleasant Snapshot</t>
  </si>
  <si>
    <t>Mont Pleasant:</t>
  </si>
  <si>
    <t>Primary Zip Codes: 12303</t>
  </si>
  <si>
    <t>Niskayuna Snapshot</t>
  </si>
  <si>
    <t>Primary Zip Codes: 12148, 12309</t>
  </si>
  <si>
    <t>Northside Snapshot</t>
  </si>
  <si>
    <t>Primary Zip Codes: 12308</t>
  </si>
  <si>
    <t>Rotterdam/Bellevue Snapshot</t>
  </si>
  <si>
    <t>Primary Zip Codes: 12306</t>
  </si>
  <si>
    <t>Scotia/Glenville Snapshot</t>
  </si>
  <si>
    <t>Primary Zip Codes: 12019, 12027, 12302</t>
  </si>
  <si>
    <t>Woodlawn Snapshot</t>
  </si>
  <si>
    <t>Primary Zip Codes: 12304</t>
  </si>
  <si>
    <t>Public Transit</t>
  </si>
  <si>
    <t>Walk</t>
  </si>
  <si>
    <t>1-3 Miles</t>
  </si>
  <si>
    <t>4-6 Miles</t>
  </si>
  <si>
    <t>10+ Miles</t>
  </si>
  <si>
    <t>7-10 Miles</t>
  </si>
  <si>
    <t>Sometimes Easy</t>
  </si>
  <si>
    <t>Usually Easy</t>
  </si>
  <si>
    <t>Always Easy</t>
  </si>
  <si>
    <t>Not Reporting Assistance</t>
  </si>
  <si>
    <t>% Not Reporting Assistance</t>
  </si>
  <si>
    <t>% All Reporting Assistance</t>
  </si>
  <si>
    <t>%  All Reporting Assistance</t>
  </si>
  <si>
    <t>All Responses</t>
  </si>
  <si>
    <t>% of All  Reporting Assistance</t>
  </si>
  <si>
    <t xml:space="preserve"> Reporting Assistance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</si>
</sst>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10"/>
      <color theme="1"/>
      <name val="Calibri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Calibri"/>
      <family val="2"/>
    </font>
    <font>
      <b/>
      <sz val="6"/>
      <color theme="1"/>
      <name val="Calibri"/>
      <family val="2"/>
    </font>
    <font>
      <b/>
      <sz val="11"/>
      <color theme="1"/>
      <name val="Symbol"/>
      <family val="1"/>
      <charset val="2"/>
    </font>
    <font>
      <b/>
      <sz val="16"/>
      <color theme="1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rgb="FFE2D0F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203764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1" fontId="0" fillId="5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9" fillId="0" borderId="0" xfId="0" applyFont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9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 vertical="center"/>
    </xf>
    <xf numFmtId="9" fontId="0" fillId="6" borderId="0" xfId="0" applyNumberFormat="1" applyFill="1" applyAlignment="1">
      <alignment horizontal="center" vertical="center"/>
    </xf>
    <xf numFmtId="9" fontId="0" fillId="5" borderId="0" xfId="0" applyNumberFormat="1" applyFill="1" applyAlignment="1">
      <alignment horizontal="center"/>
    </xf>
    <xf numFmtId="9" fontId="0" fillId="0" borderId="0" xfId="1" applyFont="1" applyAlignment="1">
      <alignment horizontal="center"/>
    </xf>
    <xf numFmtId="9" fontId="0" fillId="6" borderId="0" xfId="1" applyFont="1" applyFill="1" applyAlignment="1">
      <alignment horizontal="center"/>
    </xf>
    <xf numFmtId="9" fontId="0" fillId="6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9" fontId="0" fillId="0" borderId="0" xfId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5" borderId="0" xfId="0" applyFill="1" applyAlignment="1">
      <alignment vertical="center"/>
    </xf>
    <xf numFmtId="0" fontId="3" fillId="4" borderId="0" xfId="0" applyFont="1" applyFill="1" applyAlignment="1">
      <alignment vertical="center"/>
    </xf>
    <xf numFmtId="49" fontId="0" fillId="5" borderId="0" xfId="0" applyNumberFormat="1" applyFill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6" fillId="0" borderId="0" xfId="0" applyFont="1"/>
    <xf numFmtId="0" fontId="3" fillId="0" borderId="0" xfId="0" applyFont="1"/>
    <xf numFmtId="9" fontId="0" fillId="0" borderId="7" xfId="0" applyNumberFormat="1" applyBorder="1" applyAlignment="1">
      <alignment horizontal="center"/>
    </xf>
    <xf numFmtId="0" fontId="3" fillId="0" borderId="12" xfId="0" applyFont="1" applyBorder="1"/>
    <xf numFmtId="0" fontId="0" fillId="0" borderId="13" xfId="0" applyBorder="1"/>
    <xf numFmtId="0" fontId="11" fillId="0" borderId="13" xfId="0" applyFont="1" applyBorder="1" applyAlignment="1">
      <alignment horizontal="right" vertical="center"/>
    </xf>
    <xf numFmtId="0" fontId="3" fillId="0" borderId="14" xfId="0" applyFont="1" applyBorder="1"/>
    <xf numFmtId="0" fontId="11" fillId="0" borderId="0" xfId="0" applyFont="1" applyAlignment="1">
      <alignment horizontal="right" vertical="center"/>
    </xf>
    <xf numFmtId="0" fontId="0" fillId="0" borderId="14" xfId="0" applyBorder="1"/>
    <xf numFmtId="0" fontId="0" fillId="0" borderId="15" xfId="0" applyBorder="1"/>
    <xf numFmtId="0" fontId="0" fillId="0" borderId="11" xfId="0" applyBorder="1"/>
    <xf numFmtId="0" fontId="11" fillId="0" borderId="11" xfId="0" applyFont="1" applyBorder="1" applyAlignment="1">
      <alignment horizontal="right"/>
    </xf>
    <xf numFmtId="0" fontId="0" fillId="0" borderId="16" xfId="0" applyBorder="1"/>
    <xf numFmtId="0" fontId="0" fillId="0" borderId="17" xfId="0" applyBorder="1" applyAlignment="1">
      <alignment horizontal="center"/>
    </xf>
    <xf numFmtId="9" fontId="0" fillId="0" borderId="17" xfId="1" applyFont="1" applyBorder="1" applyAlignment="1">
      <alignment horizontal="center"/>
    </xf>
    <xf numFmtId="0" fontId="0" fillId="0" borderId="18" xfId="0" applyBorder="1" applyAlignment="1">
      <alignment horizontal="center"/>
    </xf>
    <xf numFmtId="9" fontId="0" fillId="0" borderId="18" xfId="1" applyFont="1" applyBorder="1" applyAlignment="1">
      <alignment horizontal="center"/>
    </xf>
    <xf numFmtId="0" fontId="0" fillId="0" borderId="19" xfId="0" applyBorder="1" applyAlignment="1">
      <alignment horizontal="center"/>
    </xf>
    <xf numFmtId="9" fontId="0" fillId="0" borderId="19" xfId="1" applyFont="1" applyBorder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left" vertical="center" indent="4"/>
    </xf>
    <xf numFmtId="0" fontId="11" fillId="0" borderId="0" xfId="0" applyFont="1" applyAlignment="1">
      <alignment horizontal="right"/>
    </xf>
    <xf numFmtId="0" fontId="11" fillId="0" borderId="11" xfId="0" applyFont="1" applyBorder="1" applyAlignment="1">
      <alignment horizontal="right" vertical="center"/>
    </xf>
    <xf numFmtId="9" fontId="0" fillId="0" borderId="0" xfId="0" applyNumberFormat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16" borderId="0" xfId="0" applyFont="1" applyFill="1"/>
    <xf numFmtId="0" fontId="0" fillId="16" borderId="0" xfId="0" applyFill="1"/>
    <xf numFmtId="0" fontId="0" fillId="16" borderId="0" xfId="0" applyFill="1" applyAlignment="1">
      <alignment horizontal="left"/>
    </xf>
    <xf numFmtId="0" fontId="7" fillId="7" borderId="0" xfId="0" applyFont="1" applyFill="1" applyAlignment="1">
      <alignment horizontal="center" vertical="center" wrapText="1"/>
    </xf>
    <xf numFmtId="164" fontId="0" fillId="0" borderId="0" xfId="2" applyNumberFormat="1" applyFont="1" applyAlignment="1">
      <alignment horizontal="center"/>
    </xf>
    <xf numFmtId="9" fontId="9" fillId="0" borderId="0" xfId="1" applyFont="1" applyAlignment="1">
      <alignment vertical="center" wrapText="1"/>
    </xf>
    <xf numFmtId="0" fontId="3" fillId="14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8" fillId="0" borderId="0" xfId="0" applyFont="1"/>
    <xf numFmtId="165" fontId="0" fillId="0" borderId="0" xfId="0" applyNumberFormat="1" applyAlignment="1">
      <alignment horizontal="center"/>
    </xf>
    <xf numFmtId="1" fontId="5" fillId="11" borderId="0" xfId="0" applyNumberFormat="1" applyFont="1" applyFill="1" applyAlignment="1">
      <alignment horizontal="center"/>
    </xf>
    <xf numFmtId="165" fontId="5" fillId="11" borderId="0" xfId="0" applyNumberFormat="1" applyFont="1" applyFill="1" applyAlignment="1">
      <alignment horizontal="center"/>
    </xf>
    <xf numFmtId="9" fontId="5" fillId="11" borderId="0" xfId="0" applyNumberFormat="1" applyFont="1" applyFill="1" applyAlignment="1">
      <alignment horizontal="center"/>
    </xf>
    <xf numFmtId="0" fontId="3" fillId="17" borderId="0" xfId="0" applyFont="1" applyFill="1" applyAlignment="1">
      <alignment horizontal="center" wrapText="1"/>
    </xf>
    <xf numFmtId="0" fontId="0" fillId="0" borderId="0" xfId="0" applyAlignment="1">
      <alignment horizontal="left"/>
    </xf>
    <xf numFmtId="0" fontId="5" fillId="11" borderId="0" xfId="0" applyFont="1" applyFill="1" applyAlignment="1">
      <alignment horizontal="left"/>
    </xf>
    <xf numFmtId="0" fontId="3" fillId="17" borderId="0" xfId="0" applyFont="1" applyFill="1" applyAlignment="1">
      <alignment horizontal="left" wrapText="1"/>
    </xf>
    <xf numFmtId="0" fontId="3" fillId="18" borderId="0" xfId="0" applyFont="1" applyFill="1" applyAlignment="1">
      <alignment horizontal="left" wrapText="1"/>
    </xf>
    <xf numFmtId="0" fontId="3" fillId="18" borderId="0" xfId="0" applyFont="1" applyFill="1" applyAlignment="1">
      <alignment horizontal="center" wrapText="1"/>
    </xf>
    <xf numFmtId="0" fontId="3" fillId="20" borderId="0" xfId="0" applyFont="1" applyFill="1" applyAlignment="1">
      <alignment horizontal="left" wrapText="1"/>
    </xf>
    <xf numFmtId="0" fontId="3" fillId="20" borderId="0" xfId="0" applyFont="1" applyFill="1" applyAlignment="1">
      <alignment horizontal="center" wrapText="1"/>
    </xf>
    <xf numFmtId="0" fontId="3" fillId="12" borderId="0" xfId="0" applyFont="1" applyFill="1" applyAlignment="1">
      <alignment horizontal="left" wrapText="1"/>
    </xf>
    <xf numFmtId="0" fontId="3" fillId="12" borderId="0" xfId="0" applyFont="1" applyFill="1" applyAlignment="1">
      <alignment horizontal="center" wrapText="1"/>
    </xf>
    <xf numFmtId="0" fontId="3" fillId="10" borderId="0" xfId="0" applyFont="1" applyFill="1" applyAlignment="1">
      <alignment horizontal="left" wrapText="1"/>
    </xf>
    <xf numFmtId="0" fontId="3" fillId="10" borderId="0" xfId="0" applyFont="1" applyFill="1" applyAlignment="1">
      <alignment horizontal="center" wrapText="1"/>
    </xf>
    <xf numFmtId="0" fontId="3" fillId="18" borderId="12" xfId="0" applyFont="1" applyFill="1" applyBorder="1" applyAlignment="1">
      <alignment horizontal="center" wrapText="1"/>
    </xf>
    <xf numFmtId="0" fontId="3" fillId="18" borderId="13" xfId="0" applyFont="1" applyFill="1" applyBorder="1" applyAlignment="1">
      <alignment horizontal="center" wrapText="1"/>
    </xf>
    <xf numFmtId="9" fontId="0" fillId="0" borderId="14" xfId="0" applyNumberFormat="1" applyBorder="1" applyAlignment="1">
      <alignment horizontal="center"/>
    </xf>
    <xf numFmtId="9" fontId="0" fillId="0" borderId="20" xfId="0" applyNumberFormat="1" applyBorder="1" applyAlignment="1">
      <alignment horizontal="center"/>
    </xf>
    <xf numFmtId="9" fontId="0" fillId="0" borderId="15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9" fontId="0" fillId="0" borderId="16" xfId="0" applyNumberFormat="1" applyBorder="1" applyAlignment="1">
      <alignment horizontal="center"/>
    </xf>
    <xf numFmtId="9" fontId="0" fillId="13" borderId="0" xfId="0" applyNumberFormat="1" applyFill="1" applyAlignment="1">
      <alignment horizontal="center"/>
    </xf>
    <xf numFmtId="9" fontId="0" fillId="13" borderId="0" xfId="1" applyFont="1" applyFill="1" applyAlignment="1">
      <alignment horizontal="center"/>
    </xf>
    <xf numFmtId="0" fontId="3" fillId="17" borderId="7" xfId="0" applyFont="1" applyFill="1" applyBorder="1" applyAlignment="1">
      <alignment wrapText="1"/>
    </xf>
    <xf numFmtId="0" fontId="3" fillId="17" borderId="7" xfId="0" applyFont="1" applyFill="1" applyBorder="1"/>
    <xf numFmtId="0" fontId="3" fillId="17" borderId="7" xfId="0" applyFont="1" applyFill="1" applyBorder="1" applyAlignment="1">
      <alignment horizontal="center" wrapText="1"/>
    </xf>
    <xf numFmtId="0" fontId="3" fillId="17" borderId="7" xfId="0" applyFont="1" applyFill="1" applyBorder="1" applyAlignment="1">
      <alignment horizontal="center"/>
    </xf>
    <xf numFmtId="0" fontId="3" fillId="17" borderId="14" xfId="0" applyFont="1" applyFill="1" applyBorder="1" applyAlignment="1">
      <alignment horizontal="center"/>
    </xf>
    <xf numFmtId="0" fontId="3" fillId="17" borderId="8" xfId="0" applyFon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3" fillId="17" borderId="7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9" fontId="7" fillId="7" borderId="21" xfId="1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9" fontId="7" fillId="7" borderId="4" xfId="1" applyFont="1" applyFill="1" applyBorder="1" applyAlignment="1">
      <alignment horizontal="center" vertical="center" wrapText="1"/>
    </xf>
    <xf numFmtId="9" fontId="0" fillId="0" borderId="4" xfId="1" applyFont="1" applyBorder="1" applyAlignment="1">
      <alignment horizontal="center"/>
    </xf>
    <xf numFmtId="9" fontId="0" fillId="0" borderId="0" xfId="1" applyFont="1" applyBorder="1" applyAlignment="1">
      <alignment horizontal="center"/>
    </xf>
    <xf numFmtId="9" fontId="0" fillId="0" borderId="5" xfId="1" applyFont="1" applyBorder="1" applyAlignment="1">
      <alignment horizontal="center"/>
    </xf>
    <xf numFmtId="9" fontId="0" fillId="5" borderId="4" xfId="1" applyFont="1" applyFill="1" applyBorder="1" applyAlignment="1">
      <alignment horizontal="center"/>
    </xf>
    <xf numFmtId="9" fontId="0" fillId="5" borderId="5" xfId="1" applyFont="1" applyFill="1" applyBorder="1" applyAlignment="1">
      <alignment horizontal="center"/>
    </xf>
    <xf numFmtId="9" fontId="7" fillId="7" borderId="23" xfId="1" applyFont="1" applyFill="1" applyBorder="1" applyAlignment="1">
      <alignment horizontal="center" vertical="center" wrapText="1"/>
    </xf>
    <xf numFmtId="9" fontId="0" fillId="6" borderId="0" xfId="1" applyFont="1" applyFill="1" applyBorder="1" applyAlignment="1">
      <alignment horizontal="center"/>
    </xf>
    <xf numFmtId="0" fontId="7" fillId="7" borderId="24" xfId="0" applyFont="1" applyFill="1" applyBorder="1" applyAlignment="1">
      <alignment horizontal="center" vertical="center" wrapText="1"/>
    </xf>
    <xf numFmtId="9" fontId="0" fillId="5" borderId="0" xfId="1" applyFont="1" applyFill="1" applyBorder="1" applyAlignment="1">
      <alignment horizontal="center"/>
    </xf>
    <xf numFmtId="9" fontId="0" fillId="0" borderId="4" xfId="1" applyFont="1" applyBorder="1"/>
    <xf numFmtId="9" fontId="0" fillId="0" borderId="25" xfId="1" applyFont="1" applyBorder="1" applyAlignment="1">
      <alignment horizontal="center"/>
    </xf>
    <xf numFmtId="9" fontId="0" fillId="0" borderId="26" xfId="1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wrapText="1"/>
    </xf>
    <xf numFmtId="0" fontId="6" fillId="3" borderId="7" xfId="0" applyFont="1" applyFill="1" applyBorder="1"/>
    <xf numFmtId="0" fontId="6" fillId="3" borderId="0" xfId="0" applyFont="1" applyFill="1"/>
    <xf numFmtId="0" fontId="6" fillId="15" borderId="0" xfId="0" applyFont="1" applyFill="1" applyAlignment="1">
      <alignment horizontal="left"/>
    </xf>
    <xf numFmtId="0" fontId="6" fillId="15" borderId="0" xfId="0" applyFont="1" applyFill="1" applyAlignment="1">
      <alignment horizontal="center"/>
    </xf>
    <xf numFmtId="0" fontId="6" fillId="8" borderId="0" xfId="0" applyFont="1" applyFill="1" applyAlignment="1">
      <alignment horizontal="left"/>
    </xf>
    <xf numFmtId="0" fontId="6" fillId="8" borderId="0" xfId="0" applyFont="1" applyFill="1" applyAlignment="1">
      <alignment horizontal="center"/>
    </xf>
    <xf numFmtId="0" fontId="6" fillId="21" borderId="0" xfId="0" applyFont="1" applyFill="1" applyAlignment="1">
      <alignment horizontal="left"/>
    </xf>
    <xf numFmtId="0" fontId="6" fillId="21" borderId="0" xfId="0" applyFont="1" applyFill="1" applyAlignment="1">
      <alignment horizontal="center"/>
    </xf>
    <xf numFmtId="0" fontId="6" fillId="19" borderId="0" xfId="0" applyFont="1" applyFill="1" applyAlignment="1">
      <alignment horizontal="left"/>
    </xf>
    <xf numFmtId="0" fontId="6" fillId="19" borderId="0" xfId="0" applyFont="1" applyFill="1" applyAlignment="1">
      <alignment horizontal="center"/>
    </xf>
    <xf numFmtId="0" fontId="6" fillId="9" borderId="0" xfId="0" applyFont="1" applyFill="1" applyAlignment="1">
      <alignment horizontal="left"/>
    </xf>
    <xf numFmtId="0" fontId="6" fillId="9" borderId="0" xfId="0" applyFont="1" applyFill="1" applyAlignment="1">
      <alignment horizontal="center"/>
    </xf>
    <xf numFmtId="0" fontId="6" fillId="22" borderId="0" xfId="0" applyFont="1" applyFill="1"/>
    <xf numFmtId="9" fontId="0" fillId="0" borderId="0" xfId="0" applyNumberFormat="1" applyFill="1" applyAlignment="1">
      <alignment horizontal="center" vertical="center"/>
    </xf>
    <xf numFmtId="9" fontId="0" fillId="0" borderId="0" xfId="0" applyNumberFormat="1" applyFill="1" applyAlignment="1">
      <alignment horizontal="center"/>
    </xf>
    <xf numFmtId="0" fontId="3" fillId="0" borderId="0" xfId="0" applyFont="1" applyAlignment="1">
      <alignment vertical="center"/>
    </xf>
    <xf numFmtId="9" fontId="3" fillId="0" borderId="0" xfId="0" applyNumberFormat="1" applyFont="1" applyAlignment="1">
      <alignment horizontal="center"/>
    </xf>
    <xf numFmtId="9" fontId="3" fillId="0" borderId="4" xfId="1" applyFont="1" applyBorder="1" applyAlignment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64" fontId="0" fillId="0" borderId="0" xfId="2" applyNumberFormat="1" applyFont="1" applyBorder="1" applyAlignment="1">
      <alignment horizontal="center"/>
    </xf>
    <xf numFmtId="1" fontId="0" fillId="5" borderId="4" xfId="0" applyNumberFormat="1" applyFill="1" applyBorder="1" applyAlignment="1">
      <alignment horizontal="center"/>
    </xf>
    <xf numFmtId="1" fontId="0" fillId="5" borderId="0" xfId="0" applyNumberFormat="1" applyFill="1" applyBorder="1" applyAlignment="1">
      <alignment horizontal="center"/>
    </xf>
    <xf numFmtId="1" fontId="0" fillId="5" borderId="5" xfId="0" applyNumberFormat="1" applyFill="1" applyBorder="1" applyAlignment="1">
      <alignment horizontal="center"/>
    </xf>
    <xf numFmtId="9" fontId="3" fillId="0" borderId="4" xfId="0" applyNumberFormat="1" applyFont="1" applyBorder="1" applyAlignment="1">
      <alignment horizontal="center"/>
    </xf>
    <xf numFmtId="9" fontId="3" fillId="0" borderId="0" xfId="0" applyNumberFormat="1" applyFont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5" xfId="0" applyNumberFormat="1" applyBorder="1" applyAlignment="1">
      <alignment horizontal="center"/>
    </xf>
    <xf numFmtId="9" fontId="0" fillId="0" borderId="4" xfId="0" applyNumberForma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9" fontId="0" fillId="13" borderId="0" xfId="1" applyFont="1" applyFill="1" applyBorder="1" applyAlignment="1">
      <alignment horizontal="center"/>
    </xf>
    <xf numFmtId="9" fontId="0" fillId="0" borderId="5" xfId="0" applyNumberFormat="1" applyBorder="1" applyAlignment="1">
      <alignment horizontal="center" vertical="center"/>
    </xf>
    <xf numFmtId="9" fontId="0" fillId="6" borderId="4" xfId="0" applyNumberFormat="1" applyFill="1" applyBorder="1" applyAlignment="1">
      <alignment horizontal="center" vertical="center"/>
    </xf>
    <xf numFmtId="9" fontId="0" fillId="6" borderId="0" xfId="0" applyNumberFormat="1" applyFill="1" applyBorder="1" applyAlignment="1">
      <alignment horizontal="center" vertical="center"/>
    </xf>
    <xf numFmtId="9" fontId="0" fillId="6" borderId="5" xfId="0" applyNumberForma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5" xfId="0" applyBorder="1" applyAlignment="1">
      <alignment vertical="center"/>
    </xf>
    <xf numFmtId="9" fontId="0" fillId="5" borderId="4" xfId="0" applyNumberFormat="1" applyFill="1" applyBorder="1" applyAlignment="1">
      <alignment horizontal="center"/>
    </xf>
    <xf numFmtId="9" fontId="0" fillId="5" borderId="0" xfId="0" applyNumberFormat="1" applyFill="1" applyBorder="1" applyAlignment="1">
      <alignment horizontal="center"/>
    </xf>
    <xf numFmtId="9" fontId="0" fillId="5" borderId="5" xfId="0" applyNumberFormat="1" applyFill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0" borderId="5" xfId="0" applyNumberFormat="1" applyFill="1" applyBorder="1" applyAlignment="1">
      <alignment horizontal="center" vertical="center"/>
    </xf>
    <xf numFmtId="9" fontId="0" fillId="0" borderId="5" xfId="0" applyNumberFormat="1" applyFill="1" applyBorder="1" applyAlignment="1">
      <alignment horizontal="center"/>
    </xf>
    <xf numFmtId="9" fontId="0" fillId="0" borderId="25" xfId="0" applyNumberFormat="1" applyBorder="1" applyAlignment="1">
      <alignment horizontal="center" vertical="center"/>
    </xf>
    <xf numFmtId="9" fontId="0" fillId="0" borderId="26" xfId="0" applyNumberFormat="1" applyBorder="1" applyAlignment="1">
      <alignment horizontal="center" vertical="center"/>
    </xf>
    <xf numFmtId="9" fontId="0" fillId="13" borderId="26" xfId="1" applyFont="1" applyFill="1" applyBorder="1" applyAlignment="1">
      <alignment horizontal="center"/>
    </xf>
    <xf numFmtId="9" fontId="0" fillId="0" borderId="27" xfId="0" applyNumberForma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0" fillId="0" borderId="0" xfId="0" applyFill="1"/>
    <xf numFmtId="9" fontId="0" fillId="6" borderId="4" xfId="0" applyNumberFormat="1" applyFill="1" applyBorder="1" applyAlignment="1">
      <alignment horizontal="center"/>
    </xf>
    <xf numFmtId="9" fontId="0" fillId="6" borderId="0" xfId="0" applyNumberFormat="1" applyFill="1" applyBorder="1" applyAlignment="1">
      <alignment horizontal="center"/>
    </xf>
    <xf numFmtId="0" fontId="0" fillId="0" borderId="4" xfId="0" applyBorder="1"/>
    <xf numFmtId="9" fontId="0" fillId="0" borderId="25" xfId="0" applyNumberFormat="1" applyBorder="1" applyAlignment="1">
      <alignment horizontal="center"/>
    </xf>
    <xf numFmtId="9" fontId="0" fillId="0" borderId="26" xfId="0" applyNumberFormat="1" applyBorder="1" applyAlignment="1">
      <alignment horizontal="center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7" fillId="7" borderId="28" xfId="0" applyFont="1" applyFill="1" applyBorder="1" applyAlignment="1">
      <alignment horizontal="center" vertical="center" wrapText="1"/>
    </xf>
    <xf numFmtId="9" fontId="7" fillId="7" borderId="0" xfId="1" applyFont="1" applyFill="1" applyBorder="1" applyAlignment="1">
      <alignment horizontal="center" vertical="center" wrapText="1"/>
    </xf>
    <xf numFmtId="9" fontId="3" fillId="0" borderId="0" xfId="1" applyFont="1" applyBorder="1" applyAlignment="1">
      <alignment horizontal="center"/>
    </xf>
    <xf numFmtId="9" fontId="7" fillId="7" borderId="9" xfId="1" applyFont="1" applyFill="1" applyBorder="1" applyAlignment="1">
      <alignment horizontal="center" vertical="center" wrapText="1"/>
    </xf>
    <xf numFmtId="9" fontId="0" fillId="0" borderId="0" xfId="1" applyFont="1" applyBorder="1"/>
    <xf numFmtId="0" fontId="2" fillId="2" borderId="2" xfId="0" applyFont="1" applyFill="1" applyBorder="1" applyAlignment="1">
      <alignment horizontal="center" vertical="center" wrapText="1"/>
    </xf>
    <xf numFmtId="164" fontId="0" fillId="0" borderId="4" xfId="2" applyNumberFormat="1" applyFont="1" applyBorder="1" applyAlignment="1">
      <alignment horizontal="center"/>
    </xf>
    <xf numFmtId="9" fontId="0" fillId="6" borderId="4" xfId="1" applyFont="1" applyFill="1" applyBorder="1" applyAlignment="1">
      <alignment horizontal="center"/>
    </xf>
    <xf numFmtId="9" fontId="0" fillId="13" borderId="4" xfId="1" applyFont="1" applyFill="1" applyBorder="1" applyAlignment="1">
      <alignment horizontal="center"/>
    </xf>
    <xf numFmtId="9" fontId="0" fillId="13" borderId="0" xfId="0" applyNumberFormat="1" applyFill="1" applyBorder="1" applyAlignment="1">
      <alignment horizontal="center" vertical="center"/>
    </xf>
    <xf numFmtId="9" fontId="0" fillId="13" borderId="0" xfId="0" applyNumberFormat="1" applyFill="1" applyBorder="1" applyAlignment="1">
      <alignment horizontal="center"/>
    </xf>
    <xf numFmtId="9" fontId="0" fillId="13" borderId="25" xfId="1" applyFont="1" applyFill="1" applyBorder="1" applyAlignment="1">
      <alignment horizontal="center"/>
    </xf>
    <xf numFmtId="9" fontId="0" fillId="13" borderId="26" xfId="0" applyNumberFormat="1" applyFill="1" applyBorder="1" applyAlignment="1">
      <alignment horizontal="center" vertical="center"/>
    </xf>
    <xf numFmtId="164" fontId="0" fillId="0" borderId="0" xfId="2" applyNumberFormat="1" applyFont="1"/>
    <xf numFmtId="164" fontId="0" fillId="6" borderId="0" xfId="2" applyNumberFormat="1" applyFont="1" applyFill="1" applyAlignment="1">
      <alignment horizontal="center"/>
    </xf>
    <xf numFmtId="9" fontId="0" fillId="0" borderId="0" xfId="1" applyFont="1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EASE OF ACCESS TO FRESH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Data'!$E$46</c:f>
              <c:strCache>
                <c:ptCount val="1"/>
                <c:pt idx="0">
                  <c:v>% of All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Data'!$E$47:$E$51</c:f>
              <c:numCache>
                <c:formatCode>0%</c:formatCode>
                <c:ptCount val="5"/>
                <c:pt idx="0">
                  <c:v>0.19300106044538706</c:v>
                </c:pt>
                <c:pt idx="1">
                  <c:v>0.32661717921527039</c:v>
                </c:pt>
                <c:pt idx="2">
                  <c:v>0.34570519618239659</c:v>
                </c:pt>
                <c:pt idx="3">
                  <c:v>9.9681866383881226E-2</c:v>
                </c:pt>
                <c:pt idx="4">
                  <c:v>3.4994697773064687E-2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42D0-4EBF-B5F7-F9DAA323A20A}"/>
            </c:ext>
          </c:extLst>
        </c:ser>
        <c:ser>
          <c:idx val="1"/>
          <c:order val="1"/>
          <c:tx>
            <c:strRef>
              <c:f>'Master Data'!$F$46</c:f>
              <c:strCache>
                <c:ptCount val="1"/>
                <c:pt idx="0">
                  <c:v>%  All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Data'!$F$47:$F$51</c:f>
              <c:numCache>
                <c:formatCode>0%</c:formatCode>
                <c:ptCount val="5"/>
                <c:pt idx="0">
                  <c:v>9.45945945945946E-2</c:v>
                </c:pt>
                <c:pt idx="1">
                  <c:v>0.25844594594594594</c:v>
                </c:pt>
                <c:pt idx="2">
                  <c:v>0.44594594594594594</c:v>
                </c:pt>
                <c:pt idx="3">
                  <c:v>0.14527027027027026</c:v>
                </c:pt>
                <c:pt idx="4">
                  <c:v>5.5743243243243243E-2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9-4D7C-AEB8-B13ED70736A9}"/>
            </c:ext>
          </c:extLst>
        </c:ser>
        <c:ser>
          <c:idx val="2"/>
          <c:order val="2"/>
          <c:tx>
            <c:strRef>
              <c:f>'Master Data'!$G$46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Data'!$G$47:$G$51</c:f>
              <c:numCache>
                <c:formatCode>0%</c:formatCode>
                <c:ptCount val="5"/>
                <c:pt idx="0">
                  <c:v>0.35897435897435898</c:v>
                </c:pt>
                <c:pt idx="1">
                  <c:v>0.44159544159544162</c:v>
                </c:pt>
                <c:pt idx="2">
                  <c:v>0.17663817663817663</c:v>
                </c:pt>
                <c:pt idx="3">
                  <c:v>2.2792022792022793E-2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35-430E-9DB1-4602EFA2611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76063600"/>
        <c:axId val="1576065520"/>
        <c:extLst/>
      </c:barChart>
      <c:catAx>
        <c:axId val="1576063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6065520"/>
        <c:crosses val="autoZero"/>
        <c:auto val="1"/>
        <c:lblAlgn val="ctr"/>
        <c:lblOffset val="100"/>
        <c:noMultiLvlLbl val="0"/>
      </c:catAx>
      <c:valAx>
        <c:axId val="157606552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6063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OVERALL QUALITY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Data'!$E$53</c:f>
              <c:strCache>
                <c:ptCount val="1"/>
                <c:pt idx="0">
                  <c:v>% of All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Data'!$E$54:$E$58</c:f>
              <c:numCache>
                <c:formatCode>0%</c:formatCode>
                <c:ptCount val="5"/>
                <c:pt idx="0">
                  <c:v>0.16967126193001061</c:v>
                </c:pt>
                <c:pt idx="1">
                  <c:v>0.45917285259809121</c:v>
                </c:pt>
                <c:pt idx="2">
                  <c:v>0.33191940615058324</c:v>
                </c:pt>
                <c:pt idx="3">
                  <c:v>3.3934252386002124E-2</c:v>
                </c:pt>
                <c:pt idx="4">
                  <c:v>5.3022269353128317E-3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76CF-43C2-AEA5-057687FE1069}"/>
            </c:ext>
          </c:extLst>
        </c:ser>
        <c:ser>
          <c:idx val="1"/>
          <c:order val="1"/>
          <c:tx>
            <c:strRef>
              <c:f>'Master Data'!$F$53</c:f>
              <c:strCache>
                <c:ptCount val="1"/>
                <c:pt idx="0">
                  <c:v>%  All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Data'!$F$54:$F$58</c:f>
              <c:numCache>
                <c:formatCode>0%</c:formatCode>
                <c:ptCount val="5"/>
                <c:pt idx="0">
                  <c:v>0.11486486486486487</c:v>
                </c:pt>
                <c:pt idx="1">
                  <c:v>0.4375</c:v>
                </c:pt>
                <c:pt idx="2">
                  <c:v>0.39358108108108109</c:v>
                </c:pt>
                <c:pt idx="3">
                  <c:v>4.5608108108108107E-2</c:v>
                </c:pt>
                <c:pt idx="4">
                  <c:v>8.4459459459459464E-3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10-42AE-9DD6-A9A078C7665F}"/>
            </c:ext>
          </c:extLst>
        </c:ser>
        <c:ser>
          <c:idx val="2"/>
          <c:order val="2"/>
          <c:tx>
            <c:strRef>
              <c:f>'Master Data'!$G$53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Data'!$G$54:$G$58</c:f>
              <c:numCache>
                <c:formatCode>0%</c:formatCode>
                <c:ptCount val="5"/>
                <c:pt idx="0">
                  <c:v>0.2621082621082621</c:v>
                </c:pt>
                <c:pt idx="1">
                  <c:v>0.49572649572649574</c:v>
                </c:pt>
                <c:pt idx="2">
                  <c:v>0.22792022792022792</c:v>
                </c:pt>
                <c:pt idx="3">
                  <c:v>1.4245014245014245E-2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D1-413A-A150-AF67A33BF66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76062160"/>
        <c:axId val="1576056400"/>
        <c:extLst/>
      </c:barChart>
      <c:catAx>
        <c:axId val="1576062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6056400"/>
        <c:crosses val="autoZero"/>
        <c:auto val="1"/>
        <c:lblAlgn val="ctr"/>
        <c:lblOffset val="100"/>
        <c:noMultiLvlLbl val="0"/>
      </c:catAx>
      <c:valAx>
        <c:axId val="157605640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6062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OVERALL VARIETY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Data'!$E$60</c:f>
              <c:strCache>
                <c:ptCount val="1"/>
                <c:pt idx="0">
                  <c:v>% of All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Data'!$E$61:$E$65</c:f>
              <c:numCache>
                <c:formatCode>0%</c:formatCode>
                <c:ptCount val="5"/>
                <c:pt idx="0">
                  <c:v>0.20254506892895016</c:v>
                </c:pt>
                <c:pt idx="1">
                  <c:v>0.41887592788971367</c:v>
                </c:pt>
                <c:pt idx="2">
                  <c:v>0.3297985153764581</c:v>
                </c:pt>
                <c:pt idx="3">
                  <c:v>3.9236479321314952E-2</c:v>
                </c:pt>
                <c:pt idx="4">
                  <c:v>9.5440084835630972E-3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511C-4744-AD3E-46D17DA47356}"/>
            </c:ext>
          </c:extLst>
        </c:ser>
        <c:ser>
          <c:idx val="1"/>
          <c:order val="1"/>
          <c:tx>
            <c:strRef>
              <c:f>'Master Data'!$F$60</c:f>
              <c:strCache>
                <c:ptCount val="1"/>
                <c:pt idx="0">
                  <c:v>%  All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Data'!$F$61:$F$65</c:f>
              <c:numCache>
                <c:formatCode>0%</c:formatCode>
                <c:ptCount val="5"/>
                <c:pt idx="0">
                  <c:v>0.14358108108108109</c:v>
                </c:pt>
                <c:pt idx="1">
                  <c:v>0.38682432432432434</c:v>
                </c:pt>
                <c:pt idx="2">
                  <c:v>0.40202702702702703</c:v>
                </c:pt>
                <c:pt idx="3">
                  <c:v>5.4054054054054057E-2</c:v>
                </c:pt>
                <c:pt idx="4">
                  <c:v>1.3513513513513514E-2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97-4AC8-8A27-6BAF728E484A}"/>
            </c:ext>
          </c:extLst>
        </c:ser>
        <c:ser>
          <c:idx val="2"/>
          <c:order val="2"/>
          <c:tx>
            <c:strRef>
              <c:f>'Master Data'!$G$60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Data'!$G$61:$G$65</c:f>
              <c:numCache>
                <c:formatCode>0%</c:formatCode>
                <c:ptCount val="5"/>
                <c:pt idx="0">
                  <c:v>0.30199430199430199</c:v>
                </c:pt>
                <c:pt idx="1">
                  <c:v>0.47293447293447294</c:v>
                </c:pt>
                <c:pt idx="2">
                  <c:v>0.20797720797720798</c:v>
                </c:pt>
                <c:pt idx="3">
                  <c:v>1.4245014245014245E-2</c:v>
                </c:pt>
                <c:pt idx="4">
                  <c:v>2.8490028490028491E-3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75-4446-B4C2-B8DDE10BC9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76055440"/>
        <c:axId val="1576060240"/>
        <c:extLst/>
      </c:barChart>
      <c:catAx>
        <c:axId val="1576055440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6060240"/>
        <c:crosses val="autoZero"/>
        <c:auto val="1"/>
        <c:lblAlgn val="ctr"/>
        <c:lblOffset val="100"/>
        <c:noMultiLvlLbl val="0"/>
      </c:catAx>
      <c:valAx>
        <c:axId val="157606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605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DISTANCE TO MOST FREQUENTLY UTILIZED FOOD ACCESSPOINT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Data'!$E$85</c:f>
              <c:strCache>
                <c:ptCount val="1"/>
                <c:pt idx="0">
                  <c:v>% of All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Data'!$E$86:$E$90</c:f>
              <c:numCache>
                <c:formatCode>0%</c:formatCode>
                <c:ptCount val="5"/>
                <c:pt idx="0">
                  <c:v>0.11558854718981973</c:v>
                </c:pt>
                <c:pt idx="1">
                  <c:v>0.45811240721102864</c:v>
                </c:pt>
                <c:pt idx="2">
                  <c:v>0.28738069989395548</c:v>
                </c:pt>
                <c:pt idx="3">
                  <c:v>9.0137857900318127E-2</c:v>
                </c:pt>
                <c:pt idx="4">
                  <c:v>4.2417815482502653E-2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A636-42AE-B7DF-6DB3C3193277}"/>
            </c:ext>
          </c:extLst>
        </c:ser>
        <c:ser>
          <c:idx val="1"/>
          <c:order val="1"/>
          <c:tx>
            <c:strRef>
              <c:f>'Master Data'!$F$85</c:f>
              <c:strCache>
                <c:ptCount val="1"/>
                <c:pt idx="0">
                  <c:v>%  All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Data'!$F$86:$F$90</c:f>
              <c:numCache>
                <c:formatCode>0%</c:formatCode>
                <c:ptCount val="5"/>
                <c:pt idx="0">
                  <c:v>0.11486486486486487</c:v>
                </c:pt>
                <c:pt idx="1">
                  <c:v>0.46114864864864863</c:v>
                </c:pt>
                <c:pt idx="2">
                  <c:v>0.29222972972972971</c:v>
                </c:pt>
                <c:pt idx="3">
                  <c:v>8.7837837837837843E-2</c:v>
                </c:pt>
                <c:pt idx="4">
                  <c:v>3.885135135135135E-2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67-4FEF-AE39-C5CDCF5D1970}"/>
            </c:ext>
          </c:extLst>
        </c:ser>
        <c:ser>
          <c:idx val="2"/>
          <c:order val="2"/>
          <c:tx>
            <c:strRef>
              <c:f>'Master Data'!$G$85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Data'!$G$86:$G$90</c:f>
              <c:numCache>
                <c:formatCode>0%</c:formatCode>
                <c:ptCount val="5"/>
                <c:pt idx="0">
                  <c:v>0.11680911680911681</c:v>
                </c:pt>
                <c:pt idx="1">
                  <c:v>0.45299145299145299</c:v>
                </c:pt>
                <c:pt idx="2">
                  <c:v>0.27920227920227919</c:v>
                </c:pt>
                <c:pt idx="3">
                  <c:v>9.4017094017094016E-2</c:v>
                </c:pt>
                <c:pt idx="4">
                  <c:v>4.843304843304843E-2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10-42DF-83B3-3A0D4F1C792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76069360"/>
        <c:axId val="1576069840"/>
        <c:extLst/>
      </c:barChart>
      <c:catAx>
        <c:axId val="1576069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6069840"/>
        <c:crosses val="autoZero"/>
        <c:auto val="1"/>
        <c:lblAlgn val="ctr"/>
        <c:lblOffset val="100"/>
        <c:noMultiLvlLbl val="0"/>
      </c:catAx>
      <c:valAx>
        <c:axId val="1576069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6069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FREQUENCY OF TRANSPORTATION BARRIERS TO FOOD ACCESS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Data'!$E$67</c:f>
              <c:strCache>
                <c:ptCount val="1"/>
                <c:pt idx="0">
                  <c:v>% of All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Data'!$E$68:$E$72</c:f>
              <c:numCache>
                <c:formatCode>0%</c:formatCode>
                <c:ptCount val="5"/>
                <c:pt idx="0">
                  <c:v>0.37539766702014848</c:v>
                </c:pt>
                <c:pt idx="1">
                  <c:v>0.19406150583244963</c:v>
                </c:pt>
                <c:pt idx="2">
                  <c:v>0.26193001060445387</c:v>
                </c:pt>
                <c:pt idx="3">
                  <c:v>0.10286320254506894</c:v>
                </c:pt>
                <c:pt idx="4">
                  <c:v>6.5747613997879109E-2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98B6-44F6-B087-CC2743DB8D62}"/>
            </c:ext>
          </c:extLst>
        </c:ser>
        <c:ser>
          <c:idx val="1"/>
          <c:order val="1"/>
          <c:tx>
            <c:strRef>
              <c:f>'Master Data'!$F$67</c:f>
              <c:strCache>
                <c:ptCount val="1"/>
                <c:pt idx="0">
                  <c:v>%  All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Data'!$F$68:$F$72</c:f>
              <c:numCache>
                <c:formatCode>0%</c:formatCode>
                <c:ptCount val="5"/>
                <c:pt idx="0">
                  <c:v>0.20777027027027026</c:v>
                </c:pt>
                <c:pt idx="1">
                  <c:v>0.20777027027027026</c:v>
                </c:pt>
                <c:pt idx="2">
                  <c:v>0.34628378378378377</c:v>
                </c:pt>
                <c:pt idx="3">
                  <c:v>0.13851351351351351</c:v>
                </c:pt>
                <c:pt idx="4">
                  <c:v>9.9662162162162157E-2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B8-46FA-ADC4-6F72992E1027}"/>
            </c:ext>
          </c:extLst>
        </c:ser>
        <c:ser>
          <c:idx val="2"/>
          <c:order val="2"/>
          <c:tx>
            <c:strRef>
              <c:f>'Master Data'!$G$67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Data'!$G$68:$G$72</c:f>
              <c:numCache>
                <c:formatCode>0%</c:formatCode>
                <c:ptCount val="5"/>
                <c:pt idx="0">
                  <c:v>0.65811965811965811</c:v>
                </c:pt>
                <c:pt idx="1">
                  <c:v>0.17094017094017094</c:v>
                </c:pt>
                <c:pt idx="2">
                  <c:v>0.11965811965811966</c:v>
                </c:pt>
                <c:pt idx="3">
                  <c:v>4.2735042735042736E-2</c:v>
                </c:pt>
                <c:pt idx="4">
                  <c:v>8.5470085470085479E-3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E7-46DD-8BF5-5B7A92B8BAC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6758672"/>
        <c:axId val="1546759152"/>
        <c:extLst/>
      </c:barChart>
      <c:catAx>
        <c:axId val="154675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9152"/>
        <c:crosses val="autoZero"/>
        <c:auto val="1"/>
        <c:lblAlgn val="ctr"/>
        <c:lblOffset val="100"/>
        <c:noMultiLvlLbl val="0"/>
      </c:catAx>
      <c:valAx>
        <c:axId val="154675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STORE used most often BY INDIVIDUALS REPORTING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UTILIZATION OF ASSISTANCE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91404139155785"/>
          <c:y val="0.31840579274197067"/>
          <c:w val="0.36167340437585677"/>
          <c:h val="0.58149845694294555"/>
        </c:manualLayout>
      </c:layout>
      <c:pieChart>
        <c:varyColors val="1"/>
        <c:ser>
          <c:idx val="0"/>
          <c:order val="0"/>
          <c:tx>
            <c:strRef>
              <c:f>'Master Data'!$C$92</c:f>
              <c:strCache>
                <c:ptCount val="1"/>
                <c:pt idx="0">
                  <c:v>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0B6-4F81-8864-F12C6AD693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0B6-4F81-8864-F12C6AD693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0B6-4F81-8864-F12C6AD693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0B6-4F81-8864-F12C6AD693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0B6-4F81-8864-F12C6AD693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0B6-4F81-8864-F12C6AD693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0B6-4F81-8864-F12C6AD693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0B6-4F81-8864-F12C6AD693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0B6-4F81-8864-F12C6AD69303}"/>
              </c:ext>
            </c:extLst>
          </c:dPt>
          <c:dLbls>
            <c:dLbl>
              <c:idx val="5"/>
              <c:layout>
                <c:manualLayout>
                  <c:x val="-0.16018307117194516"/>
                  <c:y val="1.8442711236063919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0B6-4F81-8864-F12C6AD69303}"/>
                </c:ext>
              </c:extLst>
            </c:dLbl>
            <c:dLbl>
              <c:idx val="6"/>
              <c:layout>
                <c:manualLayout>
                  <c:x val="-0.12013730337895891"/>
                  <c:y val="-4.61975974740148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0B6-4F81-8864-F12C6AD69303}"/>
                </c:ext>
              </c:extLst>
            </c:dLbl>
            <c:dLbl>
              <c:idx val="7"/>
              <c:layout>
                <c:manualLayout>
                  <c:x val="2.1357742822926074E-2"/>
                  <c:y val="-6.455517630851434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0B6-4F81-8864-F12C6AD69303}"/>
                </c:ext>
              </c:extLst>
            </c:dLbl>
            <c:dLbl>
              <c:idx val="8"/>
              <c:layout>
                <c:manualLayout>
                  <c:x val="0.36575134584260816"/>
                  <c:y val="-3.433897639431960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0B6-4F81-8864-F12C6AD693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'Master Data'!$A$93:$A$101</c:f>
              <c:strCache>
                <c:ptCount val="9"/>
                <c:pt idx="0">
                  <c:v>Supermarket</c:v>
                </c:pt>
                <c:pt idx="1">
                  <c:v>Box Stores</c:v>
                </c:pt>
                <c:pt idx="2">
                  <c:v>Dollar Store</c:v>
                </c:pt>
                <c:pt idx="3">
                  <c:v>Corner Store</c:v>
                </c:pt>
                <c:pt idx="4">
                  <c:v>Drug Store</c:v>
                </c:pt>
                <c:pt idx="5">
                  <c:v>Farmers Market</c:v>
                </c:pt>
                <c:pt idx="6">
                  <c:v>Wholesale Club</c:v>
                </c:pt>
                <c:pt idx="7">
                  <c:v>Food Co-op</c:v>
                </c:pt>
                <c:pt idx="8">
                  <c:v>Specialty Market</c:v>
                </c:pt>
              </c:strCache>
            </c:strRef>
          </c:cat>
          <c:val>
            <c:numRef>
              <c:f>'Master Data'!$C$93:$C$101</c:f>
              <c:numCache>
                <c:formatCode>0%</c:formatCode>
                <c:ptCount val="9"/>
                <c:pt idx="0">
                  <c:v>0.5591216216216216</c:v>
                </c:pt>
                <c:pt idx="1">
                  <c:v>0.41216216216216217</c:v>
                </c:pt>
                <c:pt idx="2">
                  <c:v>0.30743243243243246</c:v>
                </c:pt>
                <c:pt idx="3">
                  <c:v>0.22297297297297297</c:v>
                </c:pt>
                <c:pt idx="4">
                  <c:v>0.14020270270270271</c:v>
                </c:pt>
                <c:pt idx="5">
                  <c:v>9.29054054054054E-2</c:v>
                </c:pt>
                <c:pt idx="6">
                  <c:v>9.7972972972972971E-2</c:v>
                </c:pt>
                <c:pt idx="7">
                  <c:v>3.7162162162162164E-2</c:v>
                </c:pt>
                <c:pt idx="8">
                  <c:v>4.0540540540540543E-2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0B6-4F81-8864-F12C6AD6930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MODES OF TRANSPORTATION BY INDIVIDUALS REPORTING UTILIZATION OF ASSISTANCE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748272090988626"/>
          <c:y val="0.32379677519605959"/>
          <c:w val="0.33022970340805258"/>
          <c:h val="0.54049130775227316"/>
        </c:manualLayout>
      </c:layout>
      <c:pieChart>
        <c:varyColors val="1"/>
        <c:ser>
          <c:idx val="0"/>
          <c:order val="0"/>
          <c:tx>
            <c:strRef>
              <c:f>'Master Data'!$F$74</c:f>
              <c:strCache>
                <c:ptCount val="1"/>
                <c:pt idx="0">
                  <c:v>%  All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A98-4A05-8A3F-4E3172DCAAA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A98-4A05-8A3F-4E3172DCAAA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A98-4A05-8A3F-4E3172DCAAA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A98-4A05-8A3F-4E3172DCAAA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A98-4A05-8A3F-4E3172DCAAA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A98-4A05-8A3F-4E3172DCAAA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A98-4A05-8A3F-4E3172DCAAA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A98-4A05-8A3F-4E3172DCAAAA}"/>
              </c:ext>
            </c:extLst>
          </c:dPt>
          <c:dLbls>
            <c:dLbl>
              <c:idx val="4"/>
              <c:layout>
                <c:manualLayout>
                  <c:x val="-0.14258027033126799"/>
                  <c:y val="6.3913290729265659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A98-4A05-8A3F-4E3172DCAAAA}"/>
                </c:ext>
              </c:extLst>
            </c:dLbl>
            <c:dLbl>
              <c:idx val="5"/>
              <c:layout>
                <c:manualLayout>
                  <c:x val="-0.16983826318871631"/>
                  <c:y val="-5.934805567717537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A98-4A05-8A3F-4E3172DCAAAA}"/>
                </c:ext>
              </c:extLst>
            </c:dLbl>
            <c:dLbl>
              <c:idx val="6"/>
              <c:layout>
                <c:manualLayout>
                  <c:x val="-5.7531768072925468E-2"/>
                  <c:y val="-7.4111089794186943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A98-4A05-8A3F-4E3172DCAAAA}"/>
                </c:ext>
              </c:extLst>
            </c:dLbl>
            <c:dLbl>
              <c:idx val="7"/>
              <c:layout>
                <c:manualLayout>
                  <c:x val="4.8412701265816843E-2"/>
                  <c:y val="-9.412082181832184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A98-4A05-8A3F-4E3172DCAA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'Master Data'!$A$75:$A$83</c15:sqref>
                  </c15:fullRef>
                </c:ext>
              </c:extLst>
              <c:f>'Master Data'!$A$75:$A$82</c:f>
              <c:strCache>
                <c:ptCount val="8"/>
                <c:pt idx="0">
                  <c:v>Personal Vehicle</c:v>
                </c:pt>
                <c:pt idx="1">
                  <c:v>Walking</c:v>
                </c:pt>
                <c:pt idx="2">
                  <c:v>Public Transportation</c:v>
                </c:pt>
                <c:pt idx="3">
                  <c:v>Rides from Friends/Family</c:v>
                </c:pt>
                <c:pt idx="4">
                  <c:v>Taxi/Uber</c:v>
                </c:pt>
                <c:pt idx="5">
                  <c:v>Delivery Services</c:v>
                </c:pt>
                <c:pt idx="6">
                  <c:v>Biking</c:v>
                </c:pt>
                <c:pt idx="7">
                  <c:v>Wheelchair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'Master Data'!$F$75:$F$83</c15:sqref>
                  </c15:fullRef>
                </c:ext>
              </c:extLst>
              <c:f>'Master Data'!$F$75:$F$82</c:f>
              <c:numCache>
                <c:formatCode>0%</c:formatCode>
                <c:ptCount val="8"/>
                <c:pt idx="0">
                  <c:v>0.375</c:v>
                </c:pt>
                <c:pt idx="1">
                  <c:v>0.42060810810810811</c:v>
                </c:pt>
                <c:pt idx="2">
                  <c:v>0.4341216216216216</c:v>
                </c:pt>
                <c:pt idx="3">
                  <c:v>0.27702702702702703</c:v>
                </c:pt>
                <c:pt idx="4">
                  <c:v>0.13344594594594594</c:v>
                </c:pt>
                <c:pt idx="5">
                  <c:v>7.2635135135135129E-2</c:v>
                </c:pt>
                <c:pt idx="6">
                  <c:v>5.0675675675675678E-2</c:v>
                </c:pt>
                <c:pt idx="7">
                  <c:v>2.0270270270270271E-2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'Master Data'!$F$83</c15:sqref>
                  <c15:spPr xmlns:c15="http://schemas.microsoft.com/office/drawing/2012/chart"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  <c15:dLbl>
                    <c:idx val="7"/>
                    <c:layout>
                      <c:manualLayout>
                        <c:x val="0.14467703901261009"/>
                        <c:y val="-6.391329072926577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1-3B41-4EA8-9E94-029B8306386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0-1A98-4A05-8A3F-4E3172DCAAA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AVE % REPORTING OFTEN PURCHASING </a:t>
            </a:r>
          </a:p>
          <a:p>
            <a:pPr>
              <a:defRPr sz="1100" b="1"/>
            </a:pPr>
            <a:r>
              <a:rPr lang="en-US" sz="1100" b="1"/>
              <a:t>FRESH</a:t>
            </a:r>
            <a:r>
              <a:rPr lang="en-US" sz="1100" b="1" baseline="0"/>
              <a:t> FRUIT AND VEG 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'Shopping Habits Data'!$N$17</c:f>
              <c:strCache>
                <c:ptCount val="1"/>
                <c:pt idx="0">
                  <c:v>All Responses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'Shopping Habits Data'!$A$18:$A$26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Data'!$N$18:$N$26</c:f>
              <c:numCache>
                <c:formatCode>0%</c:formatCode>
                <c:ptCount val="9"/>
                <c:pt idx="0">
                  <c:v>0.64661654135338342</c:v>
                </c:pt>
                <c:pt idx="1">
                  <c:v>0.55797101449275366</c:v>
                </c:pt>
                <c:pt idx="2">
                  <c:v>0.71259842519685035</c:v>
                </c:pt>
                <c:pt idx="3">
                  <c:v>0.88188976377952755</c:v>
                </c:pt>
                <c:pt idx="4">
                  <c:v>0.73928571428571432</c:v>
                </c:pt>
                <c:pt idx="5">
                  <c:v>0.69871794871794868</c:v>
                </c:pt>
                <c:pt idx="6">
                  <c:v>0.69767441860465118</c:v>
                </c:pt>
                <c:pt idx="7">
                  <c:v>0.734375</c:v>
                </c:pt>
                <c:pt idx="8">
                  <c:v>0.83730158730158744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8C-4AAB-9507-5908AA4C0992}"/>
            </c:ext>
          </c:extLst>
        </c:ser>
        <c:ser>
          <c:idx val="1"/>
          <c:order val="1"/>
          <c:tx>
            <c:strRef>
              <c:f>'Shopping Habits Data'!$O$17</c:f>
              <c:strCache>
                <c:ptCount val="1"/>
                <c:pt idx="0">
                  <c:v>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'Shopping Habits Data'!$A$18:$A$26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Data'!$O$18:$O$26</c:f>
              <c:numCache>
                <c:formatCode>0%</c:formatCode>
                <c:ptCount val="9"/>
                <c:pt idx="0">
                  <c:v>0.64344262295081989</c:v>
                </c:pt>
                <c:pt idx="1">
                  <c:v>0.4375</c:v>
                </c:pt>
                <c:pt idx="2">
                  <c:v>0.67346938775510201</c:v>
                </c:pt>
                <c:pt idx="3">
                  <c:v>0.69565217391304346</c:v>
                </c:pt>
                <c:pt idx="4">
                  <c:v>0.67045454545454541</c:v>
                </c:pt>
                <c:pt idx="5">
                  <c:v>0.63749999999999996</c:v>
                </c:pt>
                <c:pt idx="6">
                  <c:v>0.57843137254901955</c:v>
                </c:pt>
                <c:pt idx="7">
                  <c:v>0.703125</c:v>
                </c:pt>
                <c:pt idx="8">
                  <c:v>0.84999999999999987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8C-4AAB-9507-5908AA4C0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6082288"/>
        <c:axId val="296077008"/>
      </c:barChart>
      <c:catAx>
        <c:axId val="29608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077008"/>
        <c:crosses val="autoZero"/>
        <c:auto val="1"/>
        <c:lblAlgn val="ctr"/>
        <c:lblOffset val="100"/>
        <c:noMultiLvlLbl val="0"/>
      </c:catAx>
      <c:valAx>
        <c:axId val="296077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082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% REPORTING</a:t>
            </a:r>
            <a:r>
              <a:rPr lang="en-US" sz="1200" baseline="0"/>
              <a:t> OFTEN UTILIZING CORNER STORES</a:t>
            </a:r>
          </a:p>
          <a:p>
            <a:pPr>
              <a:defRPr sz="1200"/>
            </a:pPr>
            <a:r>
              <a:rPr lang="en-US" sz="1200" baseline="0"/>
              <a:t>FOR FOOD PURCHASES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'Shopping Habits Data'!$H$29</c:f>
              <c:strCache>
                <c:ptCount val="1"/>
                <c:pt idx="0">
                  <c:v>Corner Store (All)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'Shopping Habits Data'!$A$30:$A$38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Data'!$H$30:$H$38</c:f>
              <c:numCache>
                <c:formatCode>0%</c:formatCode>
                <c:ptCount val="9"/>
                <c:pt idx="0">
                  <c:v>0.37593984962406013</c:v>
                </c:pt>
                <c:pt idx="1">
                  <c:v>0.16666666666666666</c:v>
                </c:pt>
                <c:pt idx="2">
                  <c:v>0.19685039370078741</c:v>
                </c:pt>
                <c:pt idx="3">
                  <c:v>9.4488188976377951E-2</c:v>
                </c:pt>
                <c:pt idx="4">
                  <c:v>0.22857142857142856</c:v>
                </c:pt>
                <c:pt idx="5">
                  <c:v>0.20512820512820512</c:v>
                </c:pt>
                <c:pt idx="6">
                  <c:v>9.3023255813953487E-2</c:v>
                </c:pt>
                <c:pt idx="7">
                  <c:v>0.125</c:v>
                </c:pt>
                <c:pt idx="8">
                  <c:v>0.10317460317460318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F7-4356-9F10-2FAECEFF19D1}"/>
            </c:ext>
          </c:extLst>
        </c:ser>
        <c:ser>
          <c:idx val="1"/>
          <c:order val="1"/>
          <c:tx>
            <c:strRef>
              <c:f>'Shopping Habits Data'!$I$29</c:f>
              <c:strCache>
                <c:ptCount val="1"/>
                <c:pt idx="0">
                  <c:v>Corner Store (Assist)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'Shopping Habits Data'!$A$30:$A$38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Data'!$I$30:$I$38</c:f>
              <c:numCache>
                <c:formatCode>0%</c:formatCode>
                <c:ptCount val="9"/>
                <c:pt idx="0">
                  <c:v>0.36885245901639346</c:v>
                </c:pt>
                <c:pt idx="1">
                  <c:v>0.1875</c:v>
                </c:pt>
                <c:pt idx="2">
                  <c:v>0.21428571428571427</c:v>
                </c:pt>
                <c:pt idx="3">
                  <c:v>8.6956521739130432E-2</c:v>
                </c:pt>
                <c:pt idx="4">
                  <c:v>0.25</c:v>
                </c:pt>
                <c:pt idx="5">
                  <c:v>0.25</c:v>
                </c:pt>
                <c:pt idx="6">
                  <c:v>7.8431372549019607E-2</c:v>
                </c:pt>
                <c:pt idx="7">
                  <c:v>0.125</c:v>
                </c:pt>
                <c:pt idx="8">
                  <c:v>6.6666666666666666E-2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F7-4356-9F10-2FAECEFF1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6125968"/>
        <c:axId val="296124528"/>
      </c:barChart>
      <c:catAx>
        <c:axId val="29612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124528"/>
        <c:crosses val="autoZero"/>
        <c:auto val="1"/>
        <c:lblAlgn val="ctr"/>
        <c:lblOffset val="100"/>
        <c:noMultiLvlLbl val="0"/>
      </c:catAx>
      <c:valAx>
        <c:axId val="296124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125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% REPORTING</a:t>
            </a:r>
            <a:r>
              <a:rPr lang="en-US" sz="1200" baseline="0"/>
              <a:t> OFTEN UTILIZING FARMERS MARKETS</a:t>
            </a:r>
          </a:p>
          <a:p>
            <a:pPr>
              <a:defRPr sz="1200"/>
            </a:pPr>
            <a:r>
              <a:rPr lang="en-US" sz="1200" baseline="0"/>
              <a:t>FOR FOOD PURCHASES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'Shopping Habits Data'!$L$29</c:f>
              <c:strCache>
                <c:ptCount val="1"/>
                <c:pt idx="0">
                  <c:v>Farmers Market (All)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'Shopping Habits Data'!$A$30:$A$38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Data'!$L$30:$L$38</c:f>
              <c:numCache>
                <c:formatCode>0%</c:formatCode>
                <c:ptCount val="9"/>
                <c:pt idx="0">
                  <c:v>9.0225563909774431E-2</c:v>
                </c:pt>
                <c:pt idx="1">
                  <c:v>0.15942028985507245</c:v>
                </c:pt>
                <c:pt idx="2">
                  <c:v>0.10236220472440945</c:v>
                </c:pt>
                <c:pt idx="3">
                  <c:v>0.14960629921259844</c:v>
                </c:pt>
                <c:pt idx="4">
                  <c:v>0.14285714285714285</c:v>
                </c:pt>
                <c:pt idx="5">
                  <c:v>8.9743589743589744E-2</c:v>
                </c:pt>
                <c:pt idx="6">
                  <c:v>0.16279069767441862</c:v>
                </c:pt>
                <c:pt idx="7">
                  <c:v>4.1666666666666664E-2</c:v>
                </c:pt>
                <c:pt idx="8">
                  <c:v>4.7619047619047616E-2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92-4F60-BAD8-BB09E60327E9}"/>
            </c:ext>
          </c:extLst>
        </c:ser>
        <c:ser>
          <c:idx val="1"/>
          <c:order val="1"/>
          <c:tx>
            <c:strRef>
              <c:f>'Shopping Habits Data'!$M$29</c:f>
              <c:strCache>
                <c:ptCount val="1"/>
                <c:pt idx="0">
                  <c:v>Farmers Market (Assist)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'Shopping Habits Data'!$A$30:$A$38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Data'!$M$30:$M$38</c:f>
              <c:numCache>
                <c:formatCode>0%</c:formatCode>
                <c:ptCount val="9"/>
                <c:pt idx="0">
                  <c:v>9.0163934426229511E-2</c:v>
                </c:pt>
                <c:pt idx="1">
                  <c:v>9.375E-2</c:v>
                </c:pt>
                <c:pt idx="2">
                  <c:v>0.11224489795918367</c:v>
                </c:pt>
                <c:pt idx="3">
                  <c:v>8.6956521739130432E-2</c:v>
                </c:pt>
                <c:pt idx="4">
                  <c:v>0.11363636363636363</c:v>
                </c:pt>
                <c:pt idx="5">
                  <c:v>0.1</c:v>
                </c:pt>
                <c:pt idx="6">
                  <c:v>9.8039215686274508E-2</c:v>
                </c:pt>
                <c:pt idx="7">
                  <c:v>3.125E-2</c:v>
                </c:pt>
                <c:pt idx="8">
                  <c:v>0.16666666666666666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92-4F60-BAD8-BB09E60327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6125968"/>
        <c:axId val="296124528"/>
      </c:barChart>
      <c:catAx>
        <c:axId val="29612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124528"/>
        <c:crosses val="autoZero"/>
        <c:auto val="1"/>
        <c:lblAlgn val="ctr"/>
        <c:lblOffset val="100"/>
        <c:noMultiLvlLbl val="0"/>
      </c:catAx>
      <c:valAx>
        <c:axId val="296124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125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% REPORTING USE OF PUBLIC TRANSIT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'Shopping Habits Data'!$F$41</c:f>
              <c:strCache>
                <c:ptCount val="1"/>
                <c:pt idx="0">
                  <c:v>Public Transit (All)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'Shopping Habits Data'!$A$42:$A$50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Data'!$F$42:$F$50</c:f>
              <c:numCache>
                <c:formatCode>0%</c:formatCode>
                <c:ptCount val="9"/>
                <c:pt idx="0">
                  <c:v>0.66165413533834583</c:v>
                </c:pt>
                <c:pt idx="1">
                  <c:v>0.4420289855072464</c:v>
                </c:pt>
                <c:pt idx="2">
                  <c:v>0.27559055118110237</c:v>
                </c:pt>
                <c:pt idx="3">
                  <c:v>4.7244094488188976E-2</c:v>
                </c:pt>
                <c:pt idx="4">
                  <c:v>0.3</c:v>
                </c:pt>
                <c:pt idx="5">
                  <c:v>0.14102564102564102</c:v>
                </c:pt>
                <c:pt idx="6">
                  <c:v>0.15116279069767441</c:v>
                </c:pt>
                <c:pt idx="7">
                  <c:v>0.33333333333333331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0D-4CCC-B262-4C2F913FE5C0}"/>
            </c:ext>
          </c:extLst>
        </c:ser>
        <c:ser>
          <c:idx val="1"/>
          <c:order val="1"/>
          <c:tx>
            <c:strRef>
              <c:f>'Shopping Habits Data'!$G$41</c:f>
              <c:strCache>
                <c:ptCount val="1"/>
                <c:pt idx="0">
                  <c:v>Public Transit (Assist)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'Shopping Habits Data'!$A$42:$A$50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Data'!$G$42:$G$50</c:f>
              <c:numCache>
                <c:formatCode>0%</c:formatCode>
                <c:ptCount val="9"/>
                <c:pt idx="0">
                  <c:v>0.69672131147540983</c:v>
                </c:pt>
                <c:pt idx="1">
                  <c:v>0.57291666666666663</c:v>
                </c:pt>
                <c:pt idx="2">
                  <c:v>0.32653061224489793</c:v>
                </c:pt>
                <c:pt idx="3">
                  <c:v>0.13043478260869565</c:v>
                </c:pt>
                <c:pt idx="4">
                  <c:v>0.44318181818181818</c:v>
                </c:pt>
                <c:pt idx="5">
                  <c:v>0.2</c:v>
                </c:pt>
                <c:pt idx="6">
                  <c:v>0.19607843137254902</c:v>
                </c:pt>
                <c:pt idx="7">
                  <c:v>0.390625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0D-4CCC-B262-4C2F913FE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7070352"/>
        <c:axId val="717070832"/>
      </c:barChart>
      <c:catAx>
        <c:axId val="717070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7070832"/>
        <c:crosses val="autoZero"/>
        <c:auto val="1"/>
        <c:lblAlgn val="ctr"/>
        <c:lblOffset val="100"/>
        <c:noMultiLvlLbl val="0"/>
      </c:catAx>
      <c:valAx>
        <c:axId val="717070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7070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DISTANCE TO MOST FREQUENTLY UTILIZED FOOD ACCESS POINT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'Shopping Habits Data'!$L$65</c:f>
              <c:strCache>
                <c:ptCount val="1"/>
                <c:pt idx="0">
                  <c:v>Less than 4 miles (All)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'Shopping Habits Data'!$A$66:$A$74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Data'!$L$66:$L$74</c:f>
              <c:numCache>
                <c:formatCode>0%</c:formatCode>
                <c:ptCount val="9"/>
                <c:pt idx="0">
                  <c:v>0.55639097744360899</c:v>
                </c:pt>
                <c:pt idx="1">
                  <c:v>0.47826086956521741</c:v>
                </c:pt>
                <c:pt idx="2">
                  <c:v>0.60629921259842512</c:v>
                </c:pt>
                <c:pt idx="3">
                  <c:v>0.59842519685039375</c:v>
                </c:pt>
                <c:pt idx="4">
                  <c:v>0.65714285714285714</c:v>
                </c:pt>
                <c:pt idx="5">
                  <c:v>0.58974358974358976</c:v>
                </c:pt>
                <c:pt idx="6">
                  <c:v>0.43023255813953487</c:v>
                </c:pt>
                <c:pt idx="7">
                  <c:v>0.69791666666666663</c:v>
                </c:pt>
                <c:pt idx="8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6-4C6B-B507-367D59E7233E}"/>
            </c:ext>
          </c:extLst>
        </c:ser>
        <c:ser>
          <c:idx val="2"/>
          <c:order val="2"/>
          <c:tx>
            <c:strRef>
              <c:f>'Shopping Habits Data'!$N$65</c:f>
              <c:strCache>
                <c:ptCount val="1"/>
                <c:pt idx="0">
                  <c:v>More than 4 miles (All)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'Shopping Habits Data'!$N$66:$N$74</c:f>
              <c:numCache>
                <c:formatCode>0%</c:formatCode>
                <c:ptCount val="9"/>
                <c:pt idx="0">
                  <c:v>0.43609022556390975</c:v>
                </c:pt>
                <c:pt idx="1">
                  <c:v>0.52173913043478259</c:v>
                </c:pt>
                <c:pt idx="2">
                  <c:v>0.39370078740157477</c:v>
                </c:pt>
                <c:pt idx="3">
                  <c:v>0.40157480314960625</c:v>
                </c:pt>
                <c:pt idx="4">
                  <c:v>0.3428571428571428</c:v>
                </c:pt>
                <c:pt idx="5">
                  <c:v>0.39743589743589741</c:v>
                </c:pt>
                <c:pt idx="6">
                  <c:v>0.54651162790697683</c:v>
                </c:pt>
                <c:pt idx="7">
                  <c:v>0.29166666666666663</c:v>
                </c:pt>
                <c:pt idx="8">
                  <c:v>0.73333333333333339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E4-4311-ABAD-F6CCDF609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7077552"/>
        <c:axId val="717078512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'Shopping Habits Data'!$M$65</c15:sqref>
                        </c15:formulaRef>
                      </c:ext>
                    </c:extLst>
                    <c:strCache>
                      <c:ptCount val="1"/>
                      <c:pt idx="0">
                        <c:v>Less than 4 Miles (Assist)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'Shopping Habits Data'!$A$66:$A$74</c15:sqref>
                        </c15:formulaRef>
                      </c:ext>
                    </c:extLst>
                    <c:strCache>
                      <c:ptCount val="9"/>
                      <c:pt idx="0">
                        <c:v>Hamilton Hill/Vale</c:v>
                      </c:pt>
                      <c:pt idx="1">
                        <c:v>Downtown/Stockade</c:v>
                      </c:pt>
                      <c:pt idx="2">
                        <c:v>Mont Pleasant</c:v>
                      </c:pt>
                      <c:pt idx="3">
                        <c:v>Niskayuna</c:v>
                      </c:pt>
                      <c:pt idx="4">
                        <c:v>Northside</c:v>
                      </c:pt>
                      <c:pt idx="5">
                        <c:v>Rotterdam/Bellevue</c:v>
                      </c:pt>
                      <c:pt idx="6">
                        <c:v>Scotia/Glenville</c:v>
                      </c:pt>
                      <c:pt idx="7">
                        <c:v>Woodlawn</c:v>
                      </c:pt>
                      <c:pt idx="8">
                        <c:v>Rural Counties (Combined)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'Shopping Habits Data'!$M$66:$M$74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0.5901639344262295</c:v>
                      </c:pt>
                      <c:pt idx="1">
                        <c:v>0.57291666666666663</c:v>
                      </c:pt>
                      <c:pt idx="2">
                        <c:v>0.59183673469387754</c:v>
                      </c:pt>
                      <c:pt idx="3">
                        <c:v>0.34782608695652173</c:v>
                      </c:pt>
                      <c:pt idx="4">
                        <c:v>0.65909090909090906</c:v>
                      </c:pt>
                      <c:pt idx="5">
                        <c:v>0.55000000000000004</c:v>
                      </c:pt>
                      <c:pt idx="6">
                        <c:v>0.45098039215686275</c:v>
                      </c:pt>
                      <c:pt idx="7">
                        <c:v>0.671875</c:v>
                      </c:pt>
                      <c:pt idx="8">
                        <c:v>0.1111111111111111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3246-4C6B-B507-367D59E7233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'Shopping Habits Data'!$O$65</c15:sqref>
                        </c15:formulaRef>
                      </c:ext>
                    </c:extLst>
                    <c:strCache>
                      <c:ptCount val="1"/>
                      <c:pt idx="0">
                        <c:v>More than 4 Miles (Assist)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val>
                  <c:numLit>
                    <c:formatCode>General</c:formatCode>
                    <c:ptCount val="1"/>
                    <c:pt idx="0">
                      <c:v>1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3E4-4311-ABAD-F6CCDF609C9C}"/>
                  </c:ext>
                </c:extLst>
              </c15:ser>
            </c15:filteredBarSeries>
          </c:ext>
        </c:extLst>
      </c:barChart>
      <c:catAx>
        <c:axId val="71707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7078512"/>
        <c:crosses val="autoZero"/>
        <c:auto val="1"/>
        <c:lblAlgn val="ctr"/>
        <c:lblOffset val="100"/>
        <c:noMultiLvlLbl val="0"/>
      </c:catAx>
      <c:valAx>
        <c:axId val="71707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707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FREQUENCY</a:t>
            </a:r>
            <a:r>
              <a:rPr lang="en-US" sz="1200" baseline="0"/>
              <a:t> OF </a:t>
            </a:r>
            <a:r>
              <a:rPr lang="en-US" sz="1200"/>
              <a:t>TRANSPORTATION CHALLENGES REPORTED AS </a:t>
            </a: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OFTEN OR ALWAYS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'Shopping Habits Data'!$H$77</c:f>
              <c:strCache>
                <c:ptCount val="1"/>
                <c:pt idx="0">
                  <c:v>% Often/Always Challenges (All)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'Shopping Habits Data'!$A$78:$A$86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Data'!$H$78:$H$86</c:f>
              <c:numCache>
                <c:formatCode>0%</c:formatCode>
                <c:ptCount val="9"/>
                <c:pt idx="0">
                  <c:v>0.2932330827067669</c:v>
                </c:pt>
                <c:pt idx="1">
                  <c:v>0.21014492753623187</c:v>
                </c:pt>
                <c:pt idx="2">
                  <c:v>0.18110236220472442</c:v>
                </c:pt>
                <c:pt idx="3">
                  <c:v>2.3622047244094488E-2</c:v>
                </c:pt>
                <c:pt idx="4">
                  <c:v>0.22857142857142856</c:v>
                </c:pt>
                <c:pt idx="5">
                  <c:v>6.4102564102564097E-2</c:v>
                </c:pt>
                <c:pt idx="6">
                  <c:v>8.1395348837209308E-2</c:v>
                </c:pt>
                <c:pt idx="7">
                  <c:v>0.21875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AD-454C-9EAF-F4CB9B9E4E98}"/>
            </c:ext>
          </c:extLst>
        </c:ser>
        <c:ser>
          <c:idx val="1"/>
          <c:order val="1"/>
          <c:tx>
            <c:strRef>
              <c:f>'Shopping Habits Data'!$I$77</c:f>
              <c:strCache>
                <c:ptCount val="1"/>
                <c:pt idx="0">
                  <c:v>% Often/Always Challenges (Assist)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'Shopping Habits Data'!$A$78:$A$86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Data'!$I$78:$I$86</c:f>
              <c:numCache>
                <c:formatCode>0%</c:formatCode>
                <c:ptCount val="9"/>
                <c:pt idx="0">
                  <c:v>0.29508196721311475</c:v>
                </c:pt>
                <c:pt idx="1">
                  <c:v>0.25</c:v>
                </c:pt>
                <c:pt idx="2">
                  <c:v>0.21428571428571427</c:v>
                </c:pt>
                <c:pt idx="3">
                  <c:v>0.13043478260869565</c:v>
                </c:pt>
                <c:pt idx="4">
                  <c:v>0.36363636363636365</c:v>
                </c:pt>
                <c:pt idx="5">
                  <c:v>0.1</c:v>
                </c:pt>
                <c:pt idx="6">
                  <c:v>0.11764705882352941</c:v>
                </c:pt>
                <c:pt idx="7">
                  <c:v>0.234375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AD-454C-9EAF-F4CB9B9E4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6087568"/>
        <c:axId val="296081808"/>
      </c:barChart>
      <c:catAx>
        <c:axId val="29608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081808"/>
        <c:crosses val="autoZero"/>
        <c:auto val="1"/>
        <c:lblAlgn val="ctr"/>
        <c:lblOffset val="100"/>
        <c:noMultiLvlLbl val="0"/>
      </c:catAx>
      <c:valAx>
        <c:axId val="296081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087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% REPORTING USE OF PERSONAL</a:t>
            </a:r>
            <a:r>
              <a:rPr lang="en-US" sz="1200" baseline="0"/>
              <a:t> VEHICLE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'Shopping Habits Data'!$B$41</c:f>
              <c:strCache>
                <c:ptCount val="1"/>
                <c:pt idx="0">
                  <c:v>Personal Vehicle (All)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'Shopping Habits Data'!$A$42:$A$50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Data'!$B$42:$B$50</c:f>
              <c:numCache>
                <c:formatCode>0%</c:formatCode>
                <c:ptCount val="9"/>
                <c:pt idx="0">
                  <c:v>0.13533834586466165</c:v>
                </c:pt>
                <c:pt idx="1">
                  <c:v>0.39130434782608697</c:v>
                </c:pt>
                <c:pt idx="2">
                  <c:v>0.60629921259842523</c:v>
                </c:pt>
                <c:pt idx="3">
                  <c:v>0.93700787401574803</c:v>
                </c:pt>
                <c:pt idx="4">
                  <c:v>0.51428571428571423</c:v>
                </c:pt>
                <c:pt idx="5">
                  <c:v>0.78205128205128205</c:v>
                </c:pt>
                <c:pt idx="6">
                  <c:v>0.81395348837209303</c:v>
                </c:pt>
                <c:pt idx="7">
                  <c:v>0.45833333333333331</c:v>
                </c:pt>
                <c:pt idx="8">
                  <c:v>0.93333333333333335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44-4C00-9E87-A32E0C21AF77}"/>
            </c:ext>
          </c:extLst>
        </c:ser>
        <c:ser>
          <c:idx val="1"/>
          <c:order val="1"/>
          <c:tx>
            <c:strRef>
              <c:f>'Shopping Habits Data'!$C$41</c:f>
              <c:strCache>
                <c:ptCount val="1"/>
                <c:pt idx="0">
                  <c:v>Personal Vehicle (Assist)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'Shopping Habits Data'!$A$42:$A$50</c:f>
              <c:strCache>
                <c:ptCount val="9"/>
                <c:pt idx="0">
                  <c:v>Hamilton Hill/Vale</c:v>
                </c:pt>
                <c:pt idx="1">
                  <c:v>Downtown/Stockade</c:v>
                </c:pt>
                <c:pt idx="2">
                  <c:v>Mont Pleasant</c:v>
                </c:pt>
                <c:pt idx="3">
                  <c:v>Niskayuna</c:v>
                </c:pt>
                <c:pt idx="4">
                  <c:v>Northside</c:v>
                </c:pt>
                <c:pt idx="5">
                  <c:v>Rotterdam/Bellevue</c:v>
                </c:pt>
                <c:pt idx="6">
                  <c:v>Scotia/Glenville</c:v>
                </c:pt>
                <c:pt idx="7">
                  <c:v>Woodlawn</c:v>
                </c:pt>
                <c:pt idx="8">
                  <c:v>Rural Counties (Combined)</c:v>
                </c:pt>
              </c:strCache>
            </c:strRef>
          </c:cat>
          <c:val>
            <c:numRef>
              <c:f>'Shopping Habits Data'!$C$42:$C$50</c:f>
              <c:numCache>
                <c:formatCode>0%</c:formatCode>
                <c:ptCount val="9"/>
                <c:pt idx="0">
                  <c:v>0.10655737704918032</c:v>
                </c:pt>
                <c:pt idx="1">
                  <c:v>0.1875</c:v>
                </c:pt>
                <c:pt idx="2">
                  <c:v>0.54081632653061229</c:v>
                </c:pt>
                <c:pt idx="3">
                  <c:v>0.73913043478260865</c:v>
                </c:pt>
                <c:pt idx="4">
                  <c:v>0.29545454545454547</c:v>
                </c:pt>
                <c:pt idx="5">
                  <c:v>0.65</c:v>
                </c:pt>
                <c:pt idx="6">
                  <c:v>0.76470588235294112</c:v>
                </c:pt>
                <c:pt idx="7">
                  <c:v>0.328125</c:v>
                </c:pt>
                <c:pt idx="8">
                  <c:v>0.88888888888888884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44-4C00-9E87-A32E0C21A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7070352"/>
        <c:axId val="717070832"/>
      </c:barChart>
      <c:catAx>
        <c:axId val="717070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7070832"/>
        <c:crosses val="autoZero"/>
        <c:auto val="1"/>
        <c:lblAlgn val="ctr"/>
        <c:lblOffset val="100"/>
        <c:noMultiLvlLbl val="0"/>
      </c:catAx>
      <c:valAx>
        <c:axId val="717070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7070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EXPERIENCE OF ACCESS TO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Data'!$E$39</c:f>
              <c:strCache>
                <c:ptCount val="1"/>
                <c:pt idx="0">
                  <c:v>% of All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Data'!$E$40:$E$44</c:f>
              <c:numCache>
                <c:formatCode>0%</c:formatCode>
                <c:ptCount val="5"/>
                <c:pt idx="0">
                  <c:v>0.16967126193001061</c:v>
                </c:pt>
                <c:pt idx="1">
                  <c:v>0.37221633085896078</c:v>
                </c:pt>
                <c:pt idx="2">
                  <c:v>0.36903499469777307</c:v>
                </c:pt>
                <c:pt idx="3">
                  <c:v>7.7412513255567333E-2</c:v>
                </c:pt>
                <c:pt idx="4">
                  <c:v>1.166489925768823E-2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C6-44AA-88C2-E9CF213F9717}"/>
            </c:ext>
          </c:extLst>
        </c:ser>
        <c:ser>
          <c:idx val="1"/>
          <c:order val="1"/>
          <c:tx>
            <c:strRef>
              <c:f>'Master Data'!$F$39</c:f>
              <c:strCache>
                <c:ptCount val="1"/>
                <c:pt idx="0">
                  <c:v>%  All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Data'!$F$40:$F$44</c:f>
              <c:numCache>
                <c:formatCode>0%</c:formatCode>
                <c:ptCount val="5"/>
                <c:pt idx="0">
                  <c:v>8.7837837837837843E-2</c:v>
                </c:pt>
                <c:pt idx="1">
                  <c:v>0.33108108108108109</c:v>
                </c:pt>
                <c:pt idx="2">
                  <c:v>0.45270270270270269</c:v>
                </c:pt>
                <c:pt idx="3">
                  <c:v>0.1097972972972973</c:v>
                </c:pt>
                <c:pt idx="4">
                  <c:v>1.8581081081081082E-2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C6-44AA-88C2-E9CF213F9717}"/>
            </c:ext>
          </c:extLst>
        </c:ser>
        <c:ser>
          <c:idx val="2"/>
          <c:order val="2"/>
          <c:tx>
            <c:strRef>
              <c:f>'Master Data'!$G$39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Data'!$G$40:$G$44</c:f>
              <c:numCache>
                <c:formatCode>0%</c:formatCode>
                <c:ptCount val="5"/>
                <c:pt idx="0">
                  <c:v>0.30769230769230771</c:v>
                </c:pt>
                <c:pt idx="1">
                  <c:v>0.44159544159544162</c:v>
                </c:pt>
                <c:pt idx="2">
                  <c:v>0.22792022792022792</c:v>
                </c:pt>
                <c:pt idx="3">
                  <c:v>2.2792022792022793E-2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C6-44AA-88C2-E9CF213F971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5021599"/>
        <c:axId val="1285019199"/>
        <c:extLst/>
      </c:barChart>
      <c:catAx>
        <c:axId val="1285021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19199"/>
        <c:crosses val="autoZero"/>
        <c:auto val="1"/>
        <c:lblAlgn val="ctr"/>
        <c:lblOffset val="100"/>
        <c:noMultiLvlLbl val="0"/>
      </c:catAx>
      <c:valAx>
        <c:axId val="128501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21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EASE OF ACCESS TO FRESH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Data'!$W$46</c:f>
              <c:strCache>
                <c:ptCount val="1"/>
                <c:pt idx="0">
                  <c:v>% of All DT/STKD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Data'!$W$47:$W$51</c:f>
              <c:numCache>
                <c:formatCode>0%</c:formatCode>
                <c:ptCount val="5"/>
                <c:pt idx="0">
                  <c:v>0.12318840579710146</c:v>
                </c:pt>
                <c:pt idx="1">
                  <c:v>0.37681159420289856</c:v>
                </c:pt>
                <c:pt idx="2">
                  <c:v>0.37681159420289856</c:v>
                </c:pt>
                <c:pt idx="3">
                  <c:v>7.2463768115942032E-2</c:v>
                </c:pt>
                <c:pt idx="4">
                  <c:v>5.0724637681159424E-2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9-4CFE-A063-92FB299C7656}"/>
            </c:ext>
          </c:extLst>
        </c:ser>
        <c:ser>
          <c:idx val="1"/>
          <c:order val="1"/>
          <c:tx>
            <c:strRef>
              <c:f>'Master Data'!$X$46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Data'!$X$47:$X$51</c:f>
              <c:numCache>
                <c:formatCode>0%</c:formatCode>
                <c:ptCount val="5"/>
                <c:pt idx="0">
                  <c:v>8.3333333333333329E-2</c:v>
                </c:pt>
                <c:pt idx="1">
                  <c:v>0.28125</c:v>
                </c:pt>
                <c:pt idx="2">
                  <c:v>0.45833333333333331</c:v>
                </c:pt>
                <c:pt idx="3">
                  <c:v>0.10416666666666667</c:v>
                </c:pt>
                <c:pt idx="4">
                  <c:v>7.2916666666666671E-2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60-449A-BC42-55A7B9252D8C}"/>
            </c:ext>
          </c:extLst>
        </c:ser>
        <c:ser>
          <c:idx val="2"/>
          <c:order val="2"/>
          <c:tx>
            <c:strRef>
              <c:f>'Master Data'!$Y$46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Data'!$Y$47:$Y$51</c:f>
              <c:numCache>
                <c:formatCode>0%</c:formatCode>
                <c:ptCount val="5"/>
                <c:pt idx="0">
                  <c:v>0.21428571428571427</c:v>
                </c:pt>
                <c:pt idx="1">
                  <c:v>0.59523809523809523</c:v>
                </c:pt>
                <c:pt idx="2">
                  <c:v>0.19047619047619047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37-4BE2-803E-49CAF184A69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4986079"/>
        <c:axId val="1284989439"/>
        <c:extLst/>
      </c:barChart>
      <c:catAx>
        <c:axId val="1284986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9439"/>
        <c:crosses val="autoZero"/>
        <c:auto val="1"/>
        <c:lblAlgn val="ctr"/>
        <c:lblOffset val="100"/>
        <c:noMultiLvlLbl val="0"/>
      </c:catAx>
      <c:valAx>
        <c:axId val="128498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6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EXPERIENCE OF ACCESS TO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Data'!$W$39</c:f>
              <c:strCache>
                <c:ptCount val="1"/>
                <c:pt idx="0">
                  <c:v>% of All DT/STKD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Data'!$W$40:$W$44</c:f>
              <c:numCache>
                <c:formatCode>0%</c:formatCode>
                <c:ptCount val="5"/>
                <c:pt idx="0">
                  <c:v>0.10144927536231885</c:v>
                </c:pt>
                <c:pt idx="1">
                  <c:v>0.31159420289855072</c:v>
                </c:pt>
                <c:pt idx="2">
                  <c:v>0.47826086956521741</c:v>
                </c:pt>
                <c:pt idx="3">
                  <c:v>9.420289855072464E-2</c:v>
                </c:pt>
                <c:pt idx="4">
                  <c:v>1.4492753623188406E-2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36-4060-8F8A-222058B6E88E}"/>
            </c:ext>
          </c:extLst>
        </c:ser>
        <c:ser>
          <c:idx val="1"/>
          <c:order val="1"/>
          <c:tx>
            <c:strRef>
              <c:f>'Master Data'!$X$39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Data'!$X$40:$X$44</c:f>
              <c:numCache>
                <c:formatCode>0%</c:formatCode>
                <c:ptCount val="5"/>
                <c:pt idx="0">
                  <c:v>6.25E-2</c:v>
                </c:pt>
                <c:pt idx="1">
                  <c:v>0.22916666666666666</c:v>
                </c:pt>
                <c:pt idx="2">
                  <c:v>0.55208333333333337</c:v>
                </c:pt>
                <c:pt idx="3">
                  <c:v>0.13541666666666666</c:v>
                </c:pt>
                <c:pt idx="4">
                  <c:v>2.0833333333333332E-2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51-4544-A5C2-D3B5C9414876}"/>
            </c:ext>
          </c:extLst>
        </c:ser>
        <c:ser>
          <c:idx val="2"/>
          <c:order val="2"/>
          <c:tx>
            <c:strRef>
              <c:f>'Master Data'!$Y$39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Data'!$Y$40:$Y$44</c:f>
              <c:numCache>
                <c:formatCode>0%</c:formatCode>
                <c:ptCount val="5"/>
                <c:pt idx="0">
                  <c:v>0.19047619047619047</c:v>
                </c:pt>
                <c:pt idx="1">
                  <c:v>0.5</c:v>
                </c:pt>
                <c:pt idx="2">
                  <c:v>0.30952380952380953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5D-42BD-9FF7-74C2BC7A226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5021599"/>
        <c:axId val="1285019199"/>
        <c:extLst/>
      </c:barChart>
      <c:catAx>
        <c:axId val="1285021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19199"/>
        <c:crosses val="autoZero"/>
        <c:auto val="1"/>
        <c:lblAlgn val="ctr"/>
        <c:lblOffset val="100"/>
        <c:noMultiLvlLbl val="0"/>
      </c:catAx>
      <c:valAx>
        <c:axId val="128501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21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QUALITY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Data'!$W$53</c:f>
              <c:strCache>
                <c:ptCount val="1"/>
                <c:pt idx="0">
                  <c:v>% of All DT/STKD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Data'!$W$54:$W$58</c:f>
              <c:numCache>
                <c:formatCode>0%</c:formatCode>
                <c:ptCount val="5"/>
                <c:pt idx="0">
                  <c:v>0.11594202898550725</c:v>
                </c:pt>
                <c:pt idx="1">
                  <c:v>0.40579710144927539</c:v>
                </c:pt>
                <c:pt idx="2">
                  <c:v>0.36956521739130432</c:v>
                </c:pt>
                <c:pt idx="3">
                  <c:v>0.10144927536231885</c:v>
                </c:pt>
                <c:pt idx="4">
                  <c:v>7.246376811594203E-3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9-49F7-B4E1-354F3CE0E7CD}"/>
            </c:ext>
          </c:extLst>
        </c:ser>
        <c:ser>
          <c:idx val="1"/>
          <c:order val="1"/>
          <c:tx>
            <c:strRef>
              <c:f>'Master Data'!$X$53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Data'!$X$54:$X$58</c:f>
              <c:numCache>
                <c:formatCode>0%</c:formatCode>
                <c:ptCount val="5"/>
                <c:pt idx="0">
                  <c:v>8.3333333333333329E-2</c:v>
                </c:pt>
                <c:pt idx="1">
                  <c:v>0.32291666666666669</c:v>
                </c:pt>
                <c:pt idx="2">
                  <c:v>0.45833333333333331</c:v>
                </c:pt>
                <c:pt idx="3">
                  <c:v>0.125</c:v>
                </c:pt>
                <c:pt idx="4">
                  <c:v>1.0416666666666666E-2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1-41F0-B28A-2B7B4FE418D7}"/>
            </c:ext>
          </c:extLst>
        </c:ser>
        <c:ser>
          <c:idx val="2"/>
          <c:order val="2"/>
          <c:tx>
            <c:strRef>
              <c:f>'Master Data'!$Y$53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Data'!$Y$54:$Y$58</c:f>
              <c:numCache>
                <c:formatCode>0%</c:formatCode>
                <c:ptCount val="5"/>
                <c:pt idx="0">
                  <c:v>0.19047619047619047</c:v>
                </c:pt>
                <c:pt idx="1">
                  <c:v>0.59523809523809523</c:v>
                </c:pt>
                <c:pt idx="2">
                  <c:v>0.16666666666666666</c:v>
                </c:pt>
                <c:pt idx="3">
                  <c:v>4.7619047619047616E-2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B6-4511-96C4-7952D0A932E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7580191"/>
        <c:axId val="1197585951"/>
        <c:extLst/>
      </c:barChart>
      <c:catAx>
        <c:axId val="1197580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5951"/>
        <c:crosses val="autoZero"/>
        <c:auto val="1"/>
        <c:lblAlgn val="ctr"/>
        <c:lblOffset val="100"/>
        <c:noMultiLvlLbl val="0"/>
      </c:catAx>
      <c:valAx>
        <c:axId val="1197585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0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VARIETY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Data'!$W$60</c:f>
              <c:strCache>
                <c:ptCount val="1"/>
                <c:pt idx="0">
                  <c:v>% of All DT/STKD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Data'!$W$61:$W$65</c:f>
              <c:numCache>
                <c:formatCode>0%</c:formatCode>
                <c:ptCount val="5"/>
                <c:pt idx="0">
                  <c:v>0.13768115942028986</c:v>
                </c:pt>
                <c:pt idx="1">
                  <c:v>0.41304347826086957</c:v>
                </c:pt>
                <c:pt idx="2">
                  <c:v>0.39130434782608697</c:v>
                </c:pt>
                <c:pt idx="3">
                  <c:v>5.0724637681159424E-2</c:v>
                </c:pt>
                <c:pt idx="4">
                  <c:v>7.246376811594203E-3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86-436F-B93A-8088FA6013E7}"/>
            </c:ext>
          </c:extLst>
        </c:ser>
        <c:ser>
          <c:idx val="1"/>
          <c:order val="1"/>
          <c:tx>
            <c:strRef>
              <c:f>'Master Data'!$X$60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Data'!$X$61:$X$65</c:f>
              <c:numCache>
                <c:formatCode>0%</c:formatCode>
                <c:ptCount val="5"/>
                <c:pt idx="0">
                  <c:v>0.10416666666666667</c:v>
                </c:pt>
                <c:pt idx="1">
                  <c:v>0.36458333333333331</c:v>
                </c:pt>
                <c:pt idx="2">
                  <c:v>0.44791666666666669</c:v>
                </c:pt>
                <c:pt idx="3">
                  <c:v>7.2916666666666671E-2</c:v>
                </c:pt>
                <c:pt idx="4">
                  <c:v>1.0416666666666666E-2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66-4992-B085-D30EA4B2D914}"/>
            </c:ext>
          </c:extLst>
        </c:ser>
        <c:ser>
          <c:idx val="2"/>
          <c:order val="2"/>
          <c:tx>
            <c:strRef>
              <c:f>'Master Data'!$Y$60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Data'!$Y$61:$Y$65</c:f>
              <c:numCache>
                <c:formatCode>0%</c:formatCode>
                <c:ptCount val="5"/>
                <c:pt idx="0">
                  <c:v>0.21428571428571427</c:v>
                </c:pt>
                <c:pt idx="1">
                  <c:v>0.52380952380952384</c:v>
                </c:pt>
                <c:pt idx="2">
                  <c:v>0.26190476190476192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28-4857-B23B-5AE1B46A47A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90726703"/>
        <c:axId val="790728623"/>
        <c:extLst/>
      </c:barChart>
      <c:catAx>
        <c:axId val="790726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8623"/>
        <c:crosses val="autoZero"/>
        <c:auto val="1"/>
        <c:lblAlgn val="ctr"/>
        <c:lblOffset val="100"/>
        <c:noMultiLvlLbl val="0"/>
      </c:catAx>
      <c:valAx>
        <c:axId val="79072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6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DISTANCE TO MOST FREQUENTLY UTILIZED FOOD ACCESS POINT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Data'!$W$85</c:f>
              <c:strCache>
                <c:ptCount val="1"/>
                <c:pt idx="0">
                  <c:v>% of All DT/STKD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Data'!$W$86:$W$90</c:f>
              <c:numCache>
                <c:formatCode>0%</c:formatCode>
                <c:ptCount val="5"/>
                <c:pt idx="0">
                  <c:v>6.5217391304347824E-2</c:v>
                </c:pt>
                <c:pt idx="1">
                  <c:v>0.41304347826086957</c:v>
                </c:pt>
                <c:pt idx="2">
                  <c:v>0.37681159420289856</c:v>
                </c:pt>
                <c:pt idx="3">
                  <c:v>0.10144927536231885</c:v>
                </c:pt>
                <c:pt idx="4">
                  <c:v>4.3478260869565216E-2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A2A0-4D84-ADE0-1BBBEC9AE6EA}"/>
            </c:ext>
          </c:extLst>
        </c:ser>
        <c:ser>
          <c:idx val="1"/>
          <c:order val="1"/>
          <c:tx>
            <c:strRef>
              <c:f>'Master Data'!$X$85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Data'!$X$86:$X$90</c:f>
              <c:numCache>
                <c:formatCode>0%</c:formatCode>
                <c:ptCount val="5"/>
                <c:pt idx="0">
                  <c:v>8.3333333333333329E-2</c:v>
                </c:pt>
                <c:pt idx="1">
                  <c:v>0.48958333333333331</c:v>
                </c:pt>
                <c:pt idx="2">
                  <c:v>0.30208333333333331</c:v>
                </c:pt>
                <c:pt idx="3">
                  <c:v>9.375E-2</c:v>
                </c:pt>
                <c:pt idx="4">
                  <c:v>3.125E-2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F0-4B85-9A51-8B2EC5A4AB33}"/>
            </c:ext>
          </c:extLst>
        </c:ser>
        <c:ser>
          <c:idx val="2"/>
          <c:order val="2"/>
          <c:tx>
            <c:strRef>
              <c:f>'Master Data'!$Y$85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Data'!$Y$86:$Y$90</c:f>
              <c:numCache>
                <c:formatCode>0%</c:formatCode>
                <c:ptCount val="5"/>
                <c:pt idx="0">
                  <c:v>2.3809523809523808E-2</c:v>
                </c:pt>
                <c:pt idx="1">
                  <c:v>0.23809523809523808</c:v>
                </c:pt>
                <c:pt idx="2">
                  <c:v>0.54761904761904767</c:v>
                </c:pt>
                <c:pt idx="3">
                  <c:v>0.11904761904761904</c:v>
                </c:pt>
                <c:pt idx="4">
                  <c:v>7.1428571428571425E-2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D9-49EE-994B-CCA9F09C0A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7582576"/>
        <c:axId val="1357572976"/>
        <c:extLst/>
      </c:barChart>
      <c:catAx>
        <c:axId val="135758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72976"/>
        <c:crosses val="autoZero"/>
        <c:auto val="1"/>
        <c:lblAlgn val="ctr"/>
        <c:lblOffset val="100"/>
        <c:noMultiLvlLbl val="0"/>
      </c:catAx>
      <c:valAx>
        <c:axId val="135757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8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MODES OF TRANSPORTATION BY INDIVIDUALS REPORTING</a:t>
            </a:r>
          </a:p>
          <a:p>
            <a:pPr>
              <a:defRPr sz="1100" b="1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n-US"/>
              <a:t>UTILIZATION OF ASSISTANCE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267891513560807"/>
          <c:y val="0.2753247662862367"/>
          <c:w val="0.36686461067366571"/>
          <c:h val="0.61831114158482992"/>
        </c:manualLayout>
      </c:layout>
      <c:pieChart>
        <c:varyColors val="1"/>
        <c:ser>
          <c:idx val="0"/>
          <c:order val="0"/>
          <c:tx>
            <c:strRef>
              <c:f>'Master Data'!$X$74</c:f>
              <c:strCache>
                <c:ptCount val="1"/>
                <c:pt idx="0">
                  <c:v>% of All 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34A-47B2-B288-077597235D4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34A-47B2-B288-077597235D4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34A-47B2-B288-077597235D4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34A-47B2-B288-077597235D4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34A-47B2-B288-077597235D4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34A-47B2-B288-077597235D4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34A-47B2-B288-077597235D4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34A-47B2-B288-077597235D4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34A-47B2-B288-077597235D46}"/>
              </c:ext>
            </c:extLst>
          </c:dPt>
          <c:dLbls>
            <c:dLbl>
              <c:idx val="0"/>
              <c:layout>
                <c:manualLayout>
                  <c:x val="0.25552949257673019"/>
                  <c:y val="-4.089655554396283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4A-47B2-B288-077597235D46}"/>
                </c:ext>
              </c:extLst>
            </c:dLbl>
            <c:dLbl>
              <c:idx val="4"/>
              <c:layout>
                <c:manualLayout>
                  <c:x val="-0.209969970644445"/>
                  <c:y val="1.226896666318877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34A-47B2-B288-077597235D46}"/>
                </c:ext>
              </c:extLst>
            </c:dLbl>
            <c:dLbl>
              <c:idx val="5"/>
              <c:layout>
                <c:manualLayout>
                  <c:x val="-0.21393166820377413"/>
                  <c:y val="-5.316552220715167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34A-47B2-B288-077597235D46}"/>
                </c:ext>
              </c:extLst>
            </c:dLbl>
            <c:dLbl>
              <c:idx val="6"/>
              <c:layout>
                <c:manualLayout>
                  <c:x val="-0.11488922922054537"/>
                  <c:y val="-6.952414442473681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34A-47B2-B288-077597235D46}"/>
                </c:ext>
              </c:extLst>
            </c:dLbl>
            <c:dLbl>
              <c:idx val="7"/>
              <c:layout>
                <c:manualLayout>
                  <c:x val="-1.9808487796645754E-3"/>
                  <c:y val="-3.680689998956655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34A-47B2-B288-077597235D46}"/>
                </c:ext>
              </c:extLst>
            </c:dLbl>
            <c:dLbl>
              <c:idx val="8"/>
              <c:layout>
                <c:manualLayout>
                  <c:x val="0.12677432189853274"/>
                  <c:y val="-2.044827777198141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34A-47B2-B288-077597235D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'Master Data'!$A$75:$A$83</c:f>
              <c:strCache>
                <c:ptCount val="9"/>
                <c:pt idx="0">
                  <c:v>Personal Vehicle</c:v>
                </c:pt>
                <c:pt idx="1">
                  <c:v>Walking</c:v>
                </c:pt>
                <c:pt idx="2">
                  <c:v>Public Transportation</c:v>
                </c:pt>
                <c:pt idx="3">
                  <c:v>Rides from Friends/Family</c:v>
                </c:pt>
                <c:pt idx="4">
                  <c:v>Taxi/Uber</c:v>
                </c:pt>
                <c:pt idx="5">
                  <c:v>Delivery Services</c:v>
                </c:pt>
                <c:pt idx="6">
                  <c:v>Biking</c:v>
                </c:pt>
                <c:pt idx="7">
                  <c:v>Wheelchair</c:v>
                </c:pt>
                <c:pt idx="8">
                  <c:v>Other</c:v>
                </c:pt>
              </c:strCache>
            </c:strRef>
          </c:cat>
          <c:val>
            <c:numRef>
              <c:f>'Master Data'!$X$75:$X$83</c:f>
              <c:numCache>
                <c:formatCode>0%</c:formatCode>
                <c:ptCount val="9"/>
                <c:pt idx="0">
                  <c:v>0.1875</c:v>
                </c:pt>
                <c:pt idx="1">
                  <c:v>0.45833333333333331</c:v>
                </c:pt>
                <c:pt idx="2">
                  <c:v>0.57291666666666663</c:v>
                </c:pt>
                <c:pt idx="3">
                  <c:v>0.4375</c:v>
                </c:pt>
                <c:pt idx="4">
                  <c:v>0.13541666666666666</c:v>
                </c:pt>
                <c:pt idx="5">
                  <c:v>5.2083333333333336E-2</c:v>
                </c:pt>
                <c:pt idx="6">
                  <c:v>4.1666666666666664E-2</c:v>
                </c:pt>
                <c:pt idx="7">
                  <c:v>5.2083333333333336E-2</c:v>
                </c:pt>
                <c:pt idx="8">
                  <c:v>1.0416666666666666E-2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34A-47B2-B288-077597235D4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STORE used most often BY INDIVIDUALS REPORTING </a:t>
            </a:r>
          </a:p>
          <a:p>
            <a:pPr>
              <a:defRPr sz="1100" b="1"/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UTILIZATION OF ASSISTANCE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3"/>
          <c:order val="3"/>
          <c:tx>
            <c:strRef>
              <c:f>'Master Data'!$U$92</c:f>
              <c:strCache>
                <c:ptCount val="1"/>
                <c:pt idx="0">
                  <c:v>DT/STKD  Reporting Assistance</c:v>
                </c:pt>
              </c:strCache>
              <c:extLst xmlns:c15="http://schemas.microsoft.com/office/drawing/2012/chart"/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E5E9-4753-8165-9C7D55DC20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E5E9-4753-8165-9C7D55DC20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E5E9-4753-8165-9C7D55DC206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E5E9-4753-8165-9C7D55DC20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E5E9-4753-8165-9C7D55DC206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E5E9-4753-8165-9C7D55DC206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E5E9-4753-8165-9C7D55DC206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E5E9-4753-8165-9C7D55DC206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E5E9-4753-8165-9C7D55DC2065}"/>
              </c:ext>
            </c:extLst>
          </c:dPt>
          <c:dLbls>
            <c:dLbl>
              <c:idx val="4"/>
              <c:layout>
                <c:manualLayout>
                  <c:x val="-0.14102690888123823"/>
                  <c:y val="3.9915442121666042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E5E9-4753-8165-9C7D55DC2065}"/>
                </c:ext>
              </c:extLst>
            </c:dLbl>
            <c:dLbl>
              <c:idx val="5"/>
              <c:layout>
                <c:manualLayout>
                  <c:x val="-0.1410269088812382"/>
                  <c:y val="3.9915442121666042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E5E9-4753-8165-9C7D55DC2065}"/>
                </c:ext>
              </c:extLst>
            </c:dLbl>
            <c:dLbl>
              <c:idx val="6"/>
              <c:layout>
                <c:manualLayout>
                  <c:x val="-0.1649748745403164"/>
                  <c:y val="-3.592389790949945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E5E9-4753-8165-9C7D55DC2065}"/>
                </c:ext>
              </c:extLst>
            </c:dLbl>
            <c:dLbl>
              <c:idx val="7"/>
              <c:layout>
                <c:manualLayout>
                  <c:x val="-5.8539471611080009E-2"/>
                  <c:y val="3.9915442121666042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E5E9-4753-8165-9C7D55DC2065}"/>
                </c:ext>
              </c:extLst>
            </c:dLbl>
            <c:dLbl>
              <c:idx val="8"/>
              <c:layout>
                <c:manualLayout>
                  <c:x val="0.29269735805539993"/>
                  <c:y val="1.99577210608330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E5E9-4753-8165-9C7D55DC20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5="http://schemas.microsoft.com/office/drawing/2012/chart">
              <c:ext xmlns:c15="http://schemas.microsoft.com/office/drawing/2012/chart" uri="{CE6537A1-D6FC-4f65-9D91-7224C49458BB}"/>
            </c:extLst>
          </c:dLbls>
          <c:cat>
            <c:strRef>
              <c:f>'Master Data'!$A$93:$A$101</c:f>
              <c:strCache>
                <c:ptCount val="9"/>
                <c:pt idx="0">
                  <c:v>Supermarket</c:v>
                </c:pt>
                <c:pt idx="1">
                  <c:v>Box Stores</c:v>
                </c:pt>
                <c:pt idx="2">
                  <c:v>Dollar Store</c:v>
                </c:pt>
                <c:pt idx="3">
                  <c:v>Corner Store</c:v>
                </c:pt>
                <c:pt idx="4">
                  <c:v>Drug Store</c:v>
                </c:pt>
                <c:pt idx="5">
                  <c:v>Farmers Market</c:v>
                </c:pt>
                <c:pt idx="6">
                  <c:v>Wholesale Club</c:v>
                </c:pt>
                <c:pt idx="7">
                  <c:v>Food Co-op</c:v>
                </c:pt>
                <c:pt idx="8">
                  <c:v>Specialty Market</c:v>
                </c:pt>
              </c:strCache>
              <c:extLst xmlns:c15="http://schemas.microsoft.com/office/drawing/2012/chart"/>
            </c:strRef>
          </c:cat>
          <c:val>
            <c:numRef>
              <c:f>'Master Data'!$U$93:$U$101</c:f>
              <c:numCache>
                <c:formatCode>0%</c:formatCode>
                <c:ptCount val="9"/>
                <c:pt idx="0">
                  <c:v>0.45833333333333331</c:v>
                </c:pt>
                <c:pt idx="1">
                  <c:v>0.38541666666666669</c:v>
                </c:pt>
                <c:pt idx="2">
                  <c:v>0.125</c:v>
                </c:pt>
                <c:pt idx="3">
                  <c:v>0.1875</c:v>
                </c:pt>
                <c:pt idx="4">
                  <c:v>7.2916666666666671E-2</c:v>
                </c:pt>
                <c:pt idx="5">
                  <c:v>9.375E-2</c:v>
                </c:pt>
                <c:pt idx="6">
                  <c:v>5.2083333333333336E-2</c:v>
                </c:pt>
                <c:pt idx="7">
                  <c:v>4.1666666666666664E-2</c:v>
                </c:pt>
                <c:pt idx="8">
                  <c:v>5.2083333333333336E-2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5E-E5E9-4753-8165-9C7D55DC206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'Master Data'!$N$92</c15:sqref>
                        </c15:formulaRef>
                      </c:ext>
                    </c:extLst>
                    <c:strCache>
                      <c:ptCount val="1"/>
                      <c:pt idx="0">
                        <c:v>DEL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4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6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8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C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E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20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22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24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'Master Data'!$N$93:$N$101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1</c:v>
                      </c:pt>
                      <c:pt idx="1">
                        <c:v>0.42857142857142855</c:v>
                      </c:pt>
                      <c:pt idx="2">
                        <c:v>0.14285714285714285</c:v>
                      </c:pt>
                      <c:pt idx="3">
                        <c:v>0.14285714285714285</c:v>
                      </c:pt>
                      <c:pt idx="4">
                        <c:v>0.14285714285714285</c:v>
                      </c:pt>
                      <c:pt idx="5">
                        <c:v>0.14285714285714285</c:v>
                      </c:pt>
                      <c:pt idx="6">
                        <c:v>0.14285714285714285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5-E5E9-4753-8165-9C7D55DC2065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Data'!$O$92</c15:sqref>
                        </c15:formulaRef>
                      </c:ext>
                    </c:extLst>
                    <c:strCache>
                      <c:ptCount val="1"/>
                      <c:pt idx="0">
                        <c:v>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7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9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B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D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F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1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3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5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7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Data'!$O$93:$O$101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1</c:v>
                      </c:pt>
                      <c:pt idx="1">
                        <c:v>1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0.5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8-E5E9-4753-8165-9C7D55DC2065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Data'!$T$92</c15:sqref>
                        </c15:formulaRef>
                      </c:ext>
                    </c:extLst>
                    <c:strCache>
                      <c:ptCount val="1"/>
                      <c:pt idx="0">
                        <c:v>DT/STKD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A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C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E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0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2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4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6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8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A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Data'!$T$93:$T$101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0.52173913043478259</c:v>
                      </c:pt>
                      <c:pt idx="1">
                        <c:v>0.30434782608695654</c:v>
                      </c:pt>
                      <c:pt idx="2">
                        <c:v>0.13043478260869565</c:v>
                      </c:pt>
                      <c:pt idx="3">
                        <c:v>0.16666666666666666</c:v>
                      </c:pt>
                      <c:pt idx="4">
                        <c:v>7.2463768115942032E-2</c:v>
                      </c:pt>
                      <c:pt idx="5">
                        <c:v>0.15942028985507245</c:v>
                      </c:pt>
                      <c:pt idx="6">
                        <c:v>5.0724637681159424E-2</c:v>
                      </c:pt>
                      <c:pt idx="7">
                        <c:v>7.2463768115942032E-2</c:v>
                      </c:pt>
                      <c:pt idx="8">
                        <c:v>7.2463768115942032E-2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B-E5E9-4753-8165-9C7D55DC2065}"/>
                  </c:ext>
                </c:extLst>
              </c15:ser>
            </c15:filteredPieSeries>
            <c15:filteredPi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Data'!$Z$92</c15:sqref>
                        </c15:formulaRef>
                      </c:ext>
                    </c:extLst>
                    <c:strCache>
                      <c:ptCount val="1"/>
                      <c:pt idx="0">
                        <c:v>DUA/PR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0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2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4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6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8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A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C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E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0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Data'!$Z$93:$Z$101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0.83333333333333337</c:v>
                      </c:pt>
                      <c:pt idx="1">
                        <c:v>0.66666666666666663</c:v>
                      </c:pt>
                      <c:pt idx="2">
                        <c:v>0.33333333333333331</c:v>
                      </c:pt>
                      <c:pt idx="3">
                        <c:v>0.16666666666666666</c:v>
                      </c:pt>
                      <c:pt idx="4">
                        <c:v>0.33333333333333331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71-E5E9-4753-8165-9C7D55DC2065}"/>
                  </c:ext>
                </c:extLst>
              </c15:ser>
            </c15:filteredPieSeries>
            <c15:filteredPi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Data'!$AA$92</c15:sqref>
                        </c15:formulaRef>
                      </c:ext>
                    </c:extLst>
                    <c:strCache>
                      <c:ptCount val="1"/>
                      <c:pt idx="0">
                        <c:v>DUA/PR 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3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5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7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9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B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D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F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1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3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Data'!$AA$93:$AA$101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0.8</c:v>
                      </c:pt>
                      <c:pt idx="1">
                        <c:v>0.8</c:v>
                      </c:pt>
                      <c:pt idx="2">
                        <c:v>0.4</c:v>
                      </c:pt>
                      <c:pt idx="3">
                        <c:v>0.2</c:v>
                      </c:pt>
                      <c:pt idx="4">
                        <c:v>0.2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84-E5E9-4753-8165-9C7D55DC2065}"/>
                  </c:ext>
                </c:extLst>
              </c15:ser>
            </c15:filteredPieSeries>
            <c15:filteredPi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Data'!$AF$92</c15:sqref>
                        </c15:formulaRef>
                      </c:ext>
                    </c:extLst>
                    <c:strCache>
                      <c:ptCount val="1"/>
                      <c:pt idx="0">
                        <c:v>HH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6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8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A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C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E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0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2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4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6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Data'!$AF$93:$AF$101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0.48120300751879697</c:v>
                      </c:pt>
                      <c:pt idx="1">
                        <c:v>0.44360902255639095</c:v>
                      </c:pt>
                      <c:pt idx="2">
                        <c:v>0.43609022556390975</c:v>
                      </c:pt>
                      <c:pt idx="3">
                        <c:v>0.37593984962406013</c:v>
                      </c:pt>
                      <c:pt idx="4">
                        <c:v>0.18045112781954886</c:v>
                      </c:pt>
                      <c:pt idx="5">
                        <c:v>9.0225563909774431E-2</c:v>
                      </c:pt>
                      <c:pt idx="6">
                        <c:v>8.2706766917293228E-2</c:v>
                      </c:pt>
                      <c:pt idx="7">
                        <c:v>3.7593984962406013E-2</c:v>
                      </c:pt>
                      <c:pt idx="8">
                        <c:v>6.0150375939849621E-2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97-E5E9-4753-8165-9C7D55DC2065}"/>
                  </c:ext>
                </c:extLst>
              </c15:ser>
            </c15:filteredPieSeries>
            <c15:filteredPi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Data'!$AG$92</c15:sqref>
                        </c15:formulaRef>
                      </c:ext>
                    </c:extLst>
                    <c:strCache>
                      <c:ptCount val="1"/>
                      <c:pt idx="0">
                        <c:v>HH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9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B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D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F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1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3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5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7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9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Data'!$AG$93:$AG$101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0.49180327868852458</c:v>
                      </c:pt>
                      <c:pt idx="1">
                        <c:v>0.4344262295081967</c:v>
                      </c:pt>
                      <c:pt idx="2">
                        <c:v>0.4344262295081967</c:v>
                      </c:pt>
                      <c:pt idx="3">
                        <c:v>0.36885245901639346</c:v>
                      </c:pt>
                      <c:pt idx="4">
                        <c:v>0.1721311475409836</c:v>
                      </c:pt>
                      <c:pt idx="5">
                        <c:v>9.0163934426229511E-2</c:v>
                      </c:pt>
                      <c:pt idx="6">
                        <c:v>7.3770491803278687E-2</c:v>
                      </c:pt>
                      <c:pt idx="7">
                        <c:v>3.2786885245901641E-2</c:v>
                      </c:pt>
                      <c:pt idx="8">
                        <c:v>5.737704918032787E-2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AA-E5E9-4753-8165-9C7D55DC2065}"/>
                  </c:ext>
                </c:extLst>
              </c15:ser>
            </c15:filteredPieSeries>
            <c15:filteredPi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Data'!$AL$92</c15:sqref>
                        </c15:formulaRef>
                      </c:ext>
                    </c:extLst>
                    <c:strCache>
                      <c:ptCount val="1"/>
                      <c:pt idx="0">
                        <c:v>MP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C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E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0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2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4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6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8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A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C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Data'!$AL$93:$AL$101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0.63779527559055116</c:v>
                      </c:pt>
                      <c:pt idx="1">
                        <c:v>0.44094488188976377</c:v>
                      </c:pt>
                      <c:pt idx="2">
                        <c:v>0.28346456692913385</c:v>
                      </c:pt>
                      <c:pt idx="3">
                        <c:v>0.19685039370078741</c:v>
                      </c:pt>
                      <c:pt idx="4">
                        <c:v>0.13385826771653545</c:v>
                      </c:pt>
                      <c:pt idx="5">
                        <c:v>0.10236220472440945</c:v>
                      </c:pt>
                      <c:pt idx="6">
                        <c:v>0.17322834645669291</c:v>
                      </c:pt>
                      <c:pt idx="7">
                        <c:v>4.7244094488188976E-2</c:v>
                      </c:pt>
                      <c:pt idx="8">
                        <c:v>5.5118110236220472E-2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BD-E5E9-4753-8165-9C7D55DC2065}"/>
                  </c:ext>
                </c:extLst>
              </c15:ser>
            </c15:filteredPieSeries>
            <c15:filteredPi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Data'!$AM$92</c15:sqref>
                        </c15:formulaRef>
                      </c:ext>
                    </c:extLst>
                    <c:strCache>
                      <c:ptCount val="1"/>
                      <c:pt idx="0">
                        <c:v>MP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F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1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3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5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7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9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B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D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F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Data'!$AM$93:$AM$101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0.56122448979591832</c:v>
                      </c:pt>
                      <c:pt idx="1">
                        <c:v>0.43877551020408162</c:v>
                      </c:pt>
                      <c:pt idx="2">
                        <c:v>0.32653061224489793</c:v>
                      </c:pt>
                      <c:pt idx="3">
                        <c:v>0.21428571428571427</c:v>
                      </c:pt>
                      <c:pt idx="4">
                        <c:v>0.1326530612244898</c:v>
                      </c:pt>
                      <c:pt idx="5">
                        <c:v>0.11224489795918367</c:v>
                      </c:pt>
                      <c:pt idx="6">
                        <c:v>0.17346938775510204</c:v>
                      </c:pt>
                      <c:pt idx="7">
                        <c:v>5.1020408163265307E-2</c:v>
                      </c:pt>
                      <c:pt idx="8">
                        <c:v>6.1224489795918366E-2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D0-E5E9-4753-8165-9C7D55DC2065}"/>
                  </c:ext>
                </c:extLst>
              </c15:ser>
            </c15:filteredPieSeries>
            <c15:filteredPi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Data'!$AR$92</c15:sqref>
                        </c15:formulaRef>
                      </c:ext>
                    </c:extLst>
                    <c:strCache>
                      <c:ptCount val="1"/>
                      <c:pt idx="0">
                        <c:v>NSK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2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4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6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8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A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C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E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0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2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Data'!$AR$93:$AR$101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0.79527559055118113</c:v>
                      </c:pt>
                      <c:pt idx="1">
                        <c:v>0.28346456692913385</c:v>
                      </c:pt>
                      <c:pt idx="2">
                        <c:v>0.11023622047244094</c:v>
                      </c:pt>
                      <c:pt idx="3">
                        <c:v>9.4488188976377951E-2</c:v>
                      </c:pt>
                      <c:pt idx="4">
                        <c:v>6.2992125984251968E-2</c:v>
                      </c:pt>
                      <c:pt idx="5">
                        <c:v>0.14960629921259844</c:v>
                      </c:pt>
                      <c:pt idx="6">
                        <c:v>0.11023622047244094</c:v>
                      </c:pt>
                      <c:pt idx="7">
                        <c:v>0.13385826771653545</c:v>
                      </c:pt>
                      <c:pt idx="8">
                        <c:v>5.5118110236220472E-2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E3-E5E9-4753-8165-9C7D55DC2065}"/>
                  </c:ext>
                </c:extLst>
              </c15:ser>
            </c15:filteredPieSeries>
            <c15:filteredPi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Data'!$AS$92</c15:sqref>
                        </c15:formulaRef>
                      </c:ext>
                    </c:extLst>
                    <c:strCache>
                      <c:ptCount val="1"/>
                      <c:pt idx="0">
                        <c:v>NSK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5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7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9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B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D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F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1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3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5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Data'!$AS$93:$AS$101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0.65217391304347827</c:v>
                      </c:pt>
                      <c:pt idx="1">
                        <c:v>0.21739130434782608</c:v>
                      </c:pt>
                      <c:pt idx="2">
                        <c:v>0.13043478260869565</c:v>
                      </c:pt>
                      <c:pt idx="3">
                        <c:v>8.6956521739130432E-2</c:v>
                      </c:pt>
                      <c:pt idx="4">
                        <c:v>4.3478260869565216E-2</c:v>
                      </c:pt>
                      <c:pt idx="5">
                        <c:v>8.6956521739130432E-2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F6-E5E9-4753-8165-9C7D55DC2065}"/>
                  </c:ext>
                </c:extLst>
              </c15:ser>
            </c15:filteredPieSeries>
            <c15:filteredPi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Data'!$AX$92</c15:sqref>
                        </c15:formulaRef>
                      </c:ext>
                    </c:extLst>
                    <c:strCache>
                      <c:ptCount val="1"/>
                      <c:pt idx="0">
                        <c:v>NS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8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A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C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E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0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2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4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6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8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Data'!$AX$93:$AX$101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0.6428571428571429</c:v>
                      </c:pt>
                      <c:pt idx="1">
                        <c:v>0.38571428571428573</c:v>
                      </c:pt>
                      <c:pt idx="2">
                        <c:v>0.31428571428571428</c:v>
                      </c:pt>
                      <c:pt idx="3">
                        <c:v>0.22857142857142856</c:v>
                      </c:pt>
                      <c:pt idx="4">
                        <c:v>0.14285714285714285</c:v>
                      </c:pt>
                      <c:pt idx="5">
                        <c:v>0.14285714285714285</c:v>
                      </c:pt>
                      <c:pt idx="6">
                        <c:v>6.4285714285714279E-2</c:v>
                      </c:pt>
                      <c:pt idx="7">
                        <c:v>0.1</c:v>
                      </c:pt>
                      <c:pt idx="8">
                        <c:v>7.1428571428571425E-2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09-E5E9-4753-8165-9C7D55DC2065}"/>
                  </c:ext>
                </c:extLst>
              </c15:ser>
            </c15:filteredPieSeries>
            <c15:filteredPi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Data'!$AY$92</c15:sqref>
                        </c15:formulaRef>
                      </c:ext>
                    </c:extLst>
                    <c:strCache>
                      <c:ptCount val="1"/>
                      <c:pt idx="0">
                        <c:v>NS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B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D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F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1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3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5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7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9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B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Data'!$AY$93:$AY$101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0.61363636363636365</c:v>
                      </c:pt>
                      <c:pt idx="1">
                        <c:v>0.42045454545454547</c:v>
                      </c:pt>
                      <c:pt idx="2">
                        <c:v>0.40909090909090912</c:v>
                      </c:pt>
                      <c:pt idx="3">
                        <c:v>0.25</c:v>
                      </c:pt>
                      <c:pt idx="4">
                        <c:v>0.19318181818181818</c:v>
                      </c:pt>
                      <c:pt idx="5">
                        <c:v>0.11363636363636363</c:v>
                      </c:pt>
                      <c:pt idx="6">
                        <c:v>9.0909090909090912E-2</c:v>
                      </c:pt>
                      <c:pt idx="7">
                        <c:v>6.8181818181818177E-2</c:v>
                      </c:pt>
                      <c:pt idx="8">
                        <c:v>4.5454545454545456E-2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1C-E5E9-4753-8165-9C7D55DC2065}"/>
                  </c:ext>
                </c:extLst>
              </c15:ser>
            </c15:filteredPieSeries>
            <c15:filteredPi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Data'!$BD$92</c15:sqref>
                        </c15:formulaRef>
                      </c:ext>
                    </c:extLst>
                    <c:strCache>
                      <c:ptCount val="1"/>
                      <c:pt idx="0">
                        <c:v>PV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E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0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2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4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6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8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A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C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E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Data'!$BD$93:$BD$101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1</c:v>
                      </c:pt>
                      <c:pt idx="1">
                        <c:v>1</c:v>
                      </c:pt>
                      <c:pt idx="2">
                        <c:v>0.5</c:v>
                      </c:pt>
                      <c:pt idx="3">
                        <c:v>0</c:v>
                      </c:pt>
                      <c:pt idx="4">
                        <c:v>0.5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2F-E5E9-4753-8165-9C7D55DC2065}"/>
                  </c:ext>
                </c:extLst>
              </c15:ser>
            </c15:filteredPieSeries>
            <c15:filteredPi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Data'!$BE$92</c15:sqref>
                        </c15:formulaRef>
                      </c:ext>
                    </c:extLst>
                    <c:strCache>
                      <c:ptCount val="1"/>
                      <c:pt idx="0">
                        <c:v>PV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1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3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5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7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9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B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D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F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1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Data'!$BE$93:$BE$101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1</c:v>
                      </c:pt>
                      <c:pt idx="1">
                        <c:v>1</c:v>
                      </c:pt>
                      <c:pt idx="2">
                        <c:v>0.5</c:v>
                      </c:pt>
                      <c:pt idx="3">
                        <c:v>0</c:v>
                      </c:pt>
                      <c:pt idx="4">
                        <c:v>0.5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42-E5E9-4753-8165-9C7D55DC2065}"/>
                  </c:ext>
                </c:extLst>
              </c15:ser>
            </c15:filteredPieSeries>
            <c15:filteredPi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Data'!$BJ$92</c15:sqref>
                        </c15:formulaRef>
                      </c:ext>
                    </c:extLst>
                    <c:strCache>
                      <c:ptCount val="1"/>
                      <c:pt idx="0">
                        <c:v>RD/BV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4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6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8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A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C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E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0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2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4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Data'!$BJ$93:$BJ$101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0.70512820512820518</c:v>
                      </c:pt>
                      <c:pt idx="1">
                        <c:v>0.44871794871794873</c:v>
                      </c:pt>
                      <c:pt idx="2">
                        <c:v>0.30769230769230771</c:v>
                      </c:pt>
                      <c:pt idx="3">
                        <c:v>0.20512820512820512</c:v>
                      </c:pt>
                      <c:pt idx="4">
                        <c:v>0.14102564102564102</c:v>
                      </c:pt>
                      <c:pt idx="5">
                        <c:v>8.9743589743589744E-2</c:v>
                      </c:pt>
                      <c:pt idx="6">
                        <c:v>0.21794871794871795</c:v>
                      </c:pt>
                      <c:pt idx="7">
                        <c:v>3.8461538461538464E-2</c:v>
                      </c:pt>
                      <c:pt idx="8">
                        <c:v>1.282051282051282E-2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55-E5E9-4753-8165-9C7D55DC2065}"/>
                  </c:ext>
                </c:extLst>
              </c15:ser>
            </c15:filteredPieSeries>
            <c15:filteredPi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Data'!$BK$92</c15:sqref>
                        </c15:formulaRef>
                      </c:ext>
                    </c:extLst>
                    <c:strCache>
                      <c:ptCount val="1"/>
                      <c:pt idx="0">
                        <c:v>RD/BV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7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9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B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D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F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1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3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5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7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Data'!$BK$93:$BK$101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0.67500000000000004</c:v>
                      </c:pt>
                      <c:pt idx="1">
                        <c:v>0.47499999999999998</c:v>
                      </c:pt>
                      <c:pt idx="2">
                        <c:v>0.4</c:v>
                      </c:pt>
                      <c:pt idx="3">
                        <c:v>0.25</c:v>
                      </c:pt>
                      <c:pt idx="4">
                        <c:v>0.1</c:v>
                      </c:pt>
                      <c:pt idx="5">
                        <c:v>0.1</c:v>
                      </c:pt>
                      <c:pt idx="6">
                        <c:v>0.22500000000000001</c:v>
                      </c:pt>
                      <c:pt idx="7">
                        <c:v>0.05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68-E5E9-4753-8165-9C7D55DC2065}"/>
                  </c:ext>
                </c:extLst>
              </c15:ser>
            </c15:filteredPieSeries>
            <c15:filteredPi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Data'!$BP$92</c15:sqref>
                        </c15:formulaRef>
                      </c:ext>
                    </c:extLst>
                    <c:strCache>
                      <c:ptCount val="1"/>
                      <c:pt idx="0">
                        <c:v>SC/GL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A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C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E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0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2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4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6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8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A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Data'!$BP$93:$BP$101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0.73255813953488369</c:v>
                      </c:pt>
                      <c:pt idx="1">
                        <c:v>0.5</c:v>
                      </c:pt>
                      <c:pt idx="2">
                        <c:v>0.1744186046511628</c:v>
                      </c:pt>
                      <c:pt idx="3">
                        <c:v>9.3023255813953487E-2</c:v>
                      </c:pt>
                      <c:pt idx="4">
                        <c:v>0.15116279069767441</c:v>
                      </c:pt>
                      <c:pt idx="5">
                        <c:v>0.16279069767441862</c:v>
                      </c:pt>
                      <c:pt idx="6">
                        <c:v>0.11627906976744186</c:v>
                      </c:pt>
                      <c:pt idx="7">
                        <c:v>3.4883720930232558E-2</c:v>
                      </c:pt>
                      <c:pt idx="8">
                        <c:v>3.4883720930232558E-2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7B-E5E9-4753-8165-9C7D55DC2065}"/>
                  </c:ext>
                </c:extLst>
              </c15:ser>
            </c15:filteredPieSeries>
            <c15:filteredPie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Data'!$BQ$92</c15:sqref>
                        </c15:formulaRef>
                      </c:ext>
                    </c:extLst>
                    <c:strCache>
                      <c:ptCount val="1"/>
                      <c:pt idx="0">
                        <c:v>SC/GL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1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3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5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7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9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B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D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F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1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Data'!$BQ$93:$BQ$101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0.68627450980392157</c:v>
                      </c:pt>
                      <c:pt idx="1">
                        <c:v>0.5490196078431373</c:v>
                      </c:pt>
                      <c:pt idx="2">
                        <c:v>0.21568627450980393</c:v>
                      </c:pt>
                      <c:pt idx="3">
                        <c:v>7.8431372549019607E-2</c:v>
                      </c:pt>
                      <c:pt idx="4">
                        <c:v>0.17647058823529413</c:v>
                      </c:pt>
                      <c:pt idx="5">
                        <c:v>9.8039215686274508E-2</c:v>
                      </c:pt>
                      <c:pt idx="6">
                        <c:v>0.11764705882352941</c:v>
                      </c:pt>
                      <c:pt idx="7">
                        <c:v>1.9607843137254902E-2</c:v>
                      </c:pt>
                      <c:pt idx="8">
                        <c:v>1.9607843137254902E-2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E5E9-4753-8165-9C7D55DC2065}"/>
                  </c:ext>
                </c:extLst>
              </c15:ser>
            </c15:filteredPieSeries>
            <c15:filteredPi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Data'!$BV$92</c15:sqref>
                        </c15:formulaRef>
                      </c:ext>
                    </c:extLst>
                    <c:strCache>
                      <c:ptCount val="1"/>
                      <c:pt idx="0">
                        <c:v>WL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D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F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1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3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5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7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9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B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D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Data'!$BV$93:$BV$101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0.625</c:v>
                      </c:pt>
                      <c:pt idx="1">
                        <c:v>0.26041666666666669</c:v>
                      </c:pt>
                      <c:pt idx="2">
                        <c:v>0.26041666666666669</c:v>
                      </c:pt>
                      <c:pt idx="3">
                        <c:v>0.125</c:v>
                      </c:pt>
                      <c:pt idx="4">
                        <c:v>0.14583333333333334</c:v>
                      </c:pt>
                      <c:pt idx="5">
                        <c:v>4.1666666666666664E-2</c:v>
                      </c:pt>
                      <c:pt idx="6">
                        <c:v>8.3333333333333329E-2</c:v>
                      </c:pt>
                      <c:pt idx="7">
                        <c:v>1.0416666666666666E-2</c:v>
                      </c:pt>
                      <c:pt idx="8">
                        <c:v>2.0833333333333332E-2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8E-E5E9-4753-8165-9C7D55DC2065}"/>
                  </c:ext>
                </c:extLst>
              </c15:ser>
            </c15:filteredPieSeries>
            <c15:filteredPi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Data'!$BW$92</c15:sqref>
                        </c15:formulaRef>
                      </c:ext>
                    </c:extLst>
                    <c:strCache>
                      <c:ptCount val="1"/>
                      <c:pt idx="0">
                        <c:v>WL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0-E5E9-4753-8165-9C7D55DC206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2-E5E9-4753-8165-9C7D55DC206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4-E5E9-4753-8165-9C7D55DC206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6-E5E9-4753-8165-9C7D55DC206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8-E5E9-4753-8165-9C7D55DC206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A-E5E9-4753-8165-9C7D55DC2065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C-E5E9-4753-8165-9C7D55DC2065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E-E5E9-4753-8165-9C7D55DC2065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A0-E5E9-4753-8165-9C7D55DC206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Data'!$BW$93:$BW$101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0.5</c:v>
                      </c:pt>
                      <c:pt idx="1">
                        <c:v>0.21875</c:v>
                      </c:pt>
                      <c:pt idx="2">
                        <c:v>0.25</c:v>
                      </c:pt>
                      <c:pt idx="3">
                        <c:v>0.125</c:v>
                      </c:pt>
                      <c:pt idx="4">
                        <c:v>0.140625</c:v>
                      </c:pt>
                      <c:pt idx="5">
                        <c:v>3.125E-2</c:v>
                      </c:pt>
                      <c:pt idx="6">
                        <c:v>6.25E-2</c:v>
                      </c:pt>
                      <c:pt idx="7">
                        <c:v>0</c:v>
                      </c:pt>
                      <c:pt idx="8">
                        <c:v>1.5625E-2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A1-E5E9-4753-8165-9C7D55DC2065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 OF TRANSPORTATION BARRIERS TO FOOD ACCESS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Data'!$W$67</c:f>
              <c:strCache>
                <c:ptCount val="1"/>
                <c:pt idx="0">
                  <c:v>% of All DT/STKD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Data'!$W$68:$W$72</c:f>
              <c:numCache>
                <c:formatCode>0%</c:formatCode>
                <c:ptCount val="5"/>
                <c:pt idx="0">
                  <c:v>0.27536231884057971</c:v>
                </c:pt>
                <c:pt idx="1">
                  <c:v>0.15217391304347827</c:v>
                </c:pt>
                <c:pt idx="2">
                  <c:v>0.36231884057971014</c:v>
                </c:pt>
                <c:pt idx="3">
                  <c:v>0.13768115942028986</c:v>
                </c:pt>
                <c:pt idx="4">
                  <c:v>7.2463768115942032E-2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0933-4D07-A52E-25E8A2EC7275}"/>
            </c:ext>
          </c:extLst>
        </c:ser>
        <c:ser>
          <c:idx val="1"/>
          <c:order val="1"/>
          <c:tx>
            <c:strRef>
              <c:f>'Master Data'!$X$67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Data'!$X$68:$X$72</c:f>
              <c:numCache>
                <c:formatCode>0%</c:formatCode>
                <c:ptCount val="5"/>
                <c:pt idx="0">
                  <c:v>0.11458333333333333</c:v>
                </c:pt>
                <c:pt idx="1">
                  <c:v>0.15625</c:v>
                </c:pt>
                <c:pt idx="2">
                  <c:v>0.47916666666666669</c:v>
                </c:pt>
                <c:pt idx="3">
                  <c:v>0.16666666666666666</c:v>
                </c:pt>
                <c:pt idx="4">
                  <c:v>8.3333333333333329E-2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C-4067-AA3F-1713E1297F2D}"/>
            </c:ext>
          </c:extLst>
        </c:ser>
        <c:ser>
          <c:idx val="2"/>
          <c:order val="2"/>
          <c:tx>
            <c:strRef>
              <c:f>'Master Data'!$Y$67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Data'!$Y$68:$Y$72</c:f>
              <c:numCache>
                <c:formatCode>0%</c:formatCode>
                <c:ptCount val="5"/>
                <c:pt idx="0">
                  <c:v>0.6428571428571429</c:v>
                </c:pt>
                <c:pt idx="1">
                  <c:v>0.14285714285714285</c:v>
                </c:pt>
                <c:pt idx="2">
                  <c:v>9.5238095238095233E-2</c:v>
                </c:pt>
                <c:pt idx="3">
                  <c:v>7.1428571428571425E-2</c:v>
                </c:pt>
                <c:pt idx="4">
                  <c:v>4.7619047619047616E-2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90-43F4-A9F6-2BAEBD790C1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6758672"/>
        <c:axId val="1546759152"/>
        <c:extLst/>
      </c:barChart>
      <c:catAx>
        <c:axId val="154675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9152"/>
        <c:crosses val="autoZero"/>
        <c:auto val="1"/>
        <c:lblAlgn val="ctr"/>
        <c:lblOffset val="100"/>
        <c:noMultiLvlLbl val="0"/>
      </c:catAx>
      <c:valAx>
        <c:axId val="154675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REPORTING 'OFTEN' </a:t>
            </a:r>
          </a:p>
          <a:p>
            <a:pPr>
              <a:defRPr b="1"/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PRODUCE PURCHASE TYPES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Data'!$W$104</c:f>
              <c:strCache>
                <c:ptCount val="1"/>
                <c:pt idx="0">
                  <c:v>DT/STKD % of ALL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Data'!$W$105:$W$110</c:f>
              <c:numCache>
                <c:formatCode>0%</c:formatCode>
                <c:ptCount val="6"/>
                <c:pt idx="0">
                  <c:v>0.55797101449275366</c:v>
                </c:pt>
                <c:pt idx="1">
                  <c:v>0.13768115942028986</c:v>
                </c:pt>
                <c:pt idx="2">
                  <c:v>0.21739130434782608</c:v>
                </c:pt>
                <c:pt idx="3">
                  <c:v>0.55797101449275366</c:v>
                </c:pt>
                <c:pt idx="4">
                  <c:v>0.15942028985507245</c:v>
                </c:pt>
                <c:pt idx="5">
                  <c:v>0.31159420289855072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7A-4F0A-8037-4CD181981199}"/>
            </c:ext>
          </c:extLst>
        </c:ser>
        <c:ser>
          <c:idx val="1"/>
          <c:order val="1"/>
          <c:tx>
            <c:strRef>
              <c:f>'Master Data'!$X$104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Data'!$X$105:$X$110</c:f>
              <c:numCache>
                <c:formatCode>0%</c:formatCode>
                <c:ptCount val="6"/>
                <c:pt idx="0">
                  <c:v>0.44791666666666669</c:v>
                </c:pt>
                <c:pt idx="1">
                  <c:v>0.1875</c:v>
                </c:pt>
                <c:pt idx="2">
                  <c:v>0.17708333333333334</c:v>
                </c:pt>
                <c:pt idx="3">
                  <c:v>0.42708333333333331</c:v>
                </c:pt>
                <c:pt idx="4">
                  <c:v>0.1875</c:v>
                </c:pt>
                <c:pt idx="5">
                  <c:v>0.3125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15-445A-9717-419F680275D4}"/>
            </c:ext>
          </c:extLst>
        </c:ser>
        <c:ser>
          <c:idx val="2"/>
          <c:order val="2"/>
          <c:tx>
            <c:strRef>
              <c:f>'Master Data'!$Y$104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Data'!$Y$105:$Y$110</c:f>
              <c:numCache>
                <c:formatCode>0%</c:formatCode>
                <c:ptCount val="6"/>
                <c:pt idx="0">
                  <c:v>0.80952380952380953</c:v>
                </c:pt>
                <c:pt idx="1">
                  <c:v>2.3809523809523808E-2</c:v>
                </c:pt>
                <c:pt idx="2">
                  <c:v>0.30952380952380953</c:v>
                </c:pt>
                <c:pt idx="3">
                  <c:v>0.8571428571428571</c:v>
                </c:pt>
                <c:pt idx="4">
                  <c:v>9.5238095238095233E-2</c:v>
                </c:pt>
                <c:pt idx="5">
                  <c:v>0.30952380952380953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15-445A-9717-419F680275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73216288"/>
        <c:axId val="273217248"/>
      </c:barChart>
      <c:catAx>
        <c:axId val="27321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7248"/>
        <c:crosses val="autoZero"/>
        <c:auto val="1"/>
        <c:lblAlgn val="ctr"/>
        <c:lblOffset val="100"/>
        <c:noMultiLvlLbl val="0"/>
      </c:catAx>
      <c:valAx>
        <c:axId val="27321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baseline="0">
                <a:effectLst/>
              </a:rPr>
              <a:t>EASE OF ACCESS TO FRESH FOOD 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Data'!$AI$46</c:f>
              <c:strCache>
                <c:ptCount val="1"/>
                <c:pt idx="0">
                  <c:v>% of All HH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Data'!$AI$47:$AI$51</c:f>
              <c:numCache>
                <c:formatCode>0%</c:formatCode>
                <c:ptCount val="5"/>
                <c:pt idx="0">
                  <c:v>0.10526315789473684</c:v>
                </c:pt>
                <c:pt idx="1">
                  <c:v>0.21052631578947367</c:v>
                </c:pt>
                <c:pt idx="2">
                  <c:v>0.51879699248120303</c:v>
                </c:pt>
                <c:pt idx="3">
                  <c:v>0.12781954887218044</c:v>
                </c:pt>
                <c:pt idx="4">
                  <c:v>3.7593984962406013E-2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CA-48FB-893C-E6E73BE82734}"/>
            </c:ext>
          </c:extLst>
        </c:ser>
        <c:ser>
          <c:idx val="1"/>
          <c:order val="1"/>
          <c:tx>
            <c:strRef>
              <c:f>'Master Data'!$AJ$46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Data'!$AJ$47:$AJ$51</c:f>
              <c:numCache>
                <c:formatCode>0%</c:formatCode>
                <c:ptCount val="5"/>
                <c:pt idx="0">
                  <c:v>9.0163934426229511E-2</c:v>
                </c:pt>
                <c:pt idx="1">
                  <c:v>0.20491803278688525</c:v>
                </c:pt>
                <c:pt idx="2">
                  <c:v>0.52459016393442626</c:v>
                </c:pt>
                <c:pt idx="3">
                  <c:v>0.13934426229508196</c:v>
                </c:pt>
                <c:pt idx="4">
                  <c:v>4.0983606557377046E-2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33-4DF2-8FD8-0601B74A5360}"/>
            </c:ext>
          </c:extLst>
        </c:ser>
        <c:ser>
          <c:idx val="2"/>
          <c:order val="2"/>
          <c:tx>
            <c:strRef>
              <c:f>'Master Data'!$AK$46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Data'!$AK$47:$AK$51</c:f>
              <c:numCache>
                <c:formatCode>0%</c:formatCode>
                <c:ptCount val="5"/>
                <c:pt idx="0">
                  <c:v>0.27272727272727271</c:v>
                </c:pt>
                <c:pt idx="1">
                  <c:v>0.27272727272727271</c:v>
                </c:pt>
                <c:pt idx="2">
                  <c:v>0.45454545454545453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B-4091-97BC-5908326C20D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4986079"/>
        <c:axId val="1284989439"/>
        <c:extLst/>
      </c:barChart>
      <c:catAx>
        <c:axId val="1284986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9439"/>
        <c:crosses val="autoZero"/>
        <c:auto val="1"/>
        <c:lblAlgn val="ctr"/>
        <c:lblOffset val="100"/>
        <c:noMultiLvlLbl val="0"/>
      </c:catAx>
      <c:valAx>
        <c:axId val="128498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6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OVERALL EXPERIENCE OF ACCESS TO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Data'!$AI$39</c:f>
              <c:strCache>
                <c:ptCount val="1"/>
                <c:pt idx="0">
                  <c:v>% of All HH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Data'!$AI$40:$AI$44</c:f>
              <c:numCache>
                <c:formatCode>0%</c:formatCode>
                <c:ptCount val="5"/>
                <c:pt idx="0">
                  <c:v>0.11278195488721804</c:v>
                </c:pt>
                <c:pt idx="1">
                  <c:v>0.2857142857142857</c:v>
                </c:pt>
                <c:pt idx="2">
                  <c:v>0.47368421052631576</c:v>
                </c:pt>
                <c:pt idx="3">
                  <c:v>9.7744360902255634E-2</c:v>
                </c:pt>
                <c:pt idx="4">
                  <c:v>3.007518796992481E-2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4F-45DF-A593-03DF997C5D93}"/>
            </c:ext>
          </c:extLst>
        </c:ser>
        <c:ser>
          <c:idx val="1"/>
          <c:order val="1"/>
          <c:tx>
            <c:strRef>
              <c:f>'Master Data'!$AJ$39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Data'!$AJ$40:$AJ$44</c:f>
              <c:numCache>
                <c:formatCode>0%</c:formatCode>
                <c:ptCount val="5"/>
                <c:pt idx="0">
                  <c:v>0.10655737704918032</c:v>
                </c:pt>
                <c:pt idx="1">
                  <c:v>0.28688524590163933</c:v>
                </c:pt>
                <c:pt idx="2">
                  <c:v>0.46721311475409838</c:v>
                </c:pt>
                <c:pt idx="3">
                  <c:v>0.10655737704918032</c:v>
                </c:pt>
                <c:pt idx="4">
                  <c:v>3.2786885245901641E-2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D9-46F7-952D-33531C6E14FC}"/>
            </c:ext>
          </c:extLst>
        </c:ser>
        <c:ser>
          <c:idx val="2"/>
          <c:order val="2"/>
          <c:tx>
            <c:strRef>
              <c:f>'Master Data'!$AK$39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Data'!$AK$40:$AK$44</c:f>
              <c:numCache>
                <c:formatCode>0%</c:formatCode>
                <c:ptCount val="5"/>
                <c:pt idx="0">
                  <c:v>0.18181818181818182</c:v>
                </c:pt>
                <c:pt idx="1">
                  <c:v>0.27272727272727271</c:v>
                </c:pt>
                <c:pt idx="2">
                  <c:v>0.54545454545454541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EA-401E-831F-A9289987D57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5021599"/>
        <c:axId val="1285019199"/>
        <c:extLst/>
      </c:barChart>
      <c:catAx>
        <c:axId val="1285021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19199"/>
        <c:crosses val="autoZero"/>
        <c:auto val="1"/>
        <c:lblAlgn val="ctr"/>
        <c:lblOffset val="100"/>
        <c:noMultiLvlLbl val="0"/>
      </c:catAx>
      <c:valAx>
        <c:axId val="128501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21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baseline="0">
                <a:effectLst/>
              </a:rPr>
              <a:t>OVERALL QUALITY OF FOOD AVAILABLE 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Data'!$AI$53</c:f>
              <c:strCache>
                <c:ptCount val="1"/>
                <c:pt idx="0">
                  <c:v>% of All HH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Data'!$AI$54:$AI$58</c:f>
              <c:numCache>
                <c:formatCode>0%</c:formatCode>
                <c:ptCount val="5"/>
                <c:pt idx="0">
                  <c:v>0.15789473684210525</c:v>
                </c:pt>
                <c:pt idx="1">
                  <c:v>0.39849624060150374</c:v>
                </c:pt>
                <c:pt idx="2">
                  <c:v>0.39849624060150374</c:v>
                </c:pt>
                <c:pt idx="3">
                  <c:v>2.2556390977443608E-2</c:v>
                </c:pt>
                <c:pt idx="4">
                  <c:v>2.2556390977443608E-2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F0-4367-AA37-70D6DBE41DCF}"/>
            </c:ext>
          </c:extLst>
        </c:ser>
        <c:ser>
          <c:idx val="1"/>
          <c:order val="1"/>
          <c:tx>
            <c:strRef>
              <c:f>'Master Data'!$AJ$53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Data'!$AJ$54:$AJ$58</c:f>
              <c:numCache>
                <c:formatCode>0%</c:formatCode>
                <c:ptCount val="5"/>
                <c:pt idx="0">
                  <c:v>0.15573770491803279</c:v>
                </c:pt>
                <c:pt idx="1">
                  <c:v>0.39344262295081966</c:v>
                </c:pt>
                <c:pt idx="2">
                  <c:v>0.40163934426229508</c:v>
                </c:pt>
                <c:pt idx="3">
                  <c:v>2.4590163934426229E-2</c:v>
                </c:pt>
                <c:pt idx="4">
                  <c:v>2.4590163934426229E-2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00-4DD6-82FC-2D17172E74D6}"/>
            </c:ext>
          </c:extLst>
        </c:ser>
        <c:ser>
          <c:idx val="2"/>
          <c:order val="2"/>
          <c:tx>
            <c:strRef>
              <c:f>'Master Data'!$AK$53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Data'!$AK$54:$AK$58</c:f>
              <c:numCache>
                <c:formatCode>0%</c:formatCode>
                <c:ptCount val="5"/>
                <c:pt idx="0">
                  <c:v>0.18181818181818182</c:v>
                </c:pt>
                <c:pt idx="1">
                  <c:v>0.45454545454545453</c:v>
                </c:pt>
                <c:pt idx="2">
                  <c:v>0.36363636363636365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77-44D6-AE5C-D0AE8CF538C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7580191"/>
        <c:axId val="1197585951"/>
        <c:extLst/>
      </c:barChart>
      <c:catAx>
        <c:axId val="1197580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5951"/>
        <c:crosses val="autoZero"/>
        <c:auto val="1"/>
        <c:lblAlgn val="ctr"/>
        <c:lblOffset val="100"/>
        <c:noMultiLvlLbl val="0"/>
      </c:catAx>
      <c:valAx>
        <c:axId val="1197585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0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baseline="0">
                <a:effectLst/>
              </a:rPr>
              <a:t>OVERALL VARIETY OF FOOD AVAILABLE  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Data'!$AI$60</c:f>
              <c:strCache>
                <c:ptCount val="1"/>
                <c:pt idx="0">
                  <c:v>% of All HH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Data'!$AI$61:$AI$65</c:f>
              <c:numCache>
                <c:formatCode>0%</c:formatCode>
                <c:ptCount val="5"/>
                <c:pt idx="0">
                  <c:v>0.18045112781954886</c:v>
                </c:pt>
                <c:pt idx="1">
                  <c:v>0.39097744360902253</c:v>
                </c:pt>
                <c:pt idx="2">
                  <c:v>0.36842105263157893</c:v>
                </c:pt>
                <c:pt idx="3">
                  <c:v>4.5112781954887216E-2</c:v>
                </c:pt>
                <c:pt idx="4">
                  <c:v>1.5037593984962405E-2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4A-4CB5-8377-D8480B9337BF}"/>
            </c:ext>
          </c:extLst>
        </c:ser>
        <c:ser>
          <c:idx val="1"/>
          <c:order val="1"/>
          <c:tx>
            <c:strRef>
              <c:f>'Master Data'!$AJ$60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Data'!$AJ$61:$AJ$65</c:f>
              <c:numCache>
                <c:formatCode>0%</c:formatCode>
                <c:ptCount val="5"/>
                <c:pt idx="0">
                  <c:v>0.18032786885245902</c:v>
                </c:pt>
                <c:pt idx="1">
                  <c:v>0.38524590163934425</c:v>
                </c:pt>
                <c:pt idx="2">
                  <c:v>0.36885245901639346</c:v>
                </c:pt>
                <c:pt idx="3">
                  <c:v>4.9180327868852458E-2</c:v>
                </c:pt>
                <c:pt idx="4">
                  <c:v>1.6393442622950821E-2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B8-4A71-9C69-BBE7B16024E7}"/>
            </c:ext>
          </c:extLst>
        </c:ser>
        <c:ser>
          <c:idx val="2"/>
          <c:order val="2"/>
          <c:tx>
            <c:strRef>
              <c:f>'Master Data'!$AK$60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Data'!$AK$61:$AK$65</c:f>
              <c:numCache>
                <c:formatCode>0%</c:formatCode>
                <c:ptCount val="5"/>
                <c:pt idx="0">
                  <c:v>0.18181818181818182</c:v>
                </c:pt>
                <c:pt idx="1">
                  <c:v>0.45454545454545453</c:v>
                </c:pt>
                <c:pt idx="2">
                  <c:v>0.36363636363636365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0D-4672-A7CF-050F6D32CFC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90726703"/>
        <c:axId val="790728623"/>
        <c:extLst/>
      </c:barChart>
      <c:catAx>
        <c:axId val="790726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8623"/>
        <c:crosses val="autoZero"/>
        <c:auto val="1"/>
        <c:lblAlgn val="ctr"/>
        <c:lblOffset val="100"/>
        <c:noMultiLvlLbl val="0"/>
      </c:catAx>
      <c:valAx>
        <c:axId val="79072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6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DISTANCE TO MOST FREQUENTLY UTILIZED FOOD ACCESS POINT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Data'!$AI$85</c:f>
              <c:strCache>
                <c:ptCount val="1"/>
                <c:pt idx="0">
                  <c:v>% of All HH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Data'!$AI$86:$AI$90</c:f>
              <c:numCache>
                <c:formatCode>0%</c:formatCode>
                <c:ptCount val="5"/>
                <c:pt idx="0">
                  <c:v>9.7744360902255634E-2</c:v>
                </c:pt>
                <c:pt idx="1">
                  <c:v>0.45864661654135336</c:v>
                </c:pt>
                <c:pt idx="2">
                  <c:v>0.26315789473684209</c:v>
                </c:pt>
                <c:pt idx="3">
                  <c:v>0.12030075187969924</c:v>
                </c:pt>
                <c:pt idx="4">
                  <c:v>5.2631578947368418E-2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7297-4EB8-8A61-3078E2EF8363}"/>
            </c:ext>
          </c:extLst>
        </c:ser>
        <c:ser>
          <c:idx val="1"/>
          <c:order val="1"/>
          <c:tx>
            <c:strRef>
              <c:f>'Master Data'!$AJ$85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Data'!$AJ$86:$AJ$90</c:f>
              <c:numCache>
                <c:formatCode>0%</c:formatCode>
                <c:ptCount val="5"/>
                <c:pt idx="0">
                  <c:v>0.10655737704918032</c:v>
                </c:pt>
                <c:pt idx="1">
                  <c:v>0.48360655737704916</c:v>
                </c:pt>
                <c:pt idx="2">
                  <c:v>0.24590163934426229</c:v>
                </c:pt>
                <c:pt idx="3">
                  <c:v>0.10655737704918032</c:v>
                </c:pt>
                <c:pt idx="4">
                  <c:v>4.9180327868852458E-2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68-43C7-90F0-7A6843433946}"/>
            </c:ext>
          </c:extLst>
        </c:ser>
        <c:ser>
          <c:idx val="2"/>
          <c:order val="2"/>
          <c:tx>
            <c:strRef>
              <c:f>'Master Data'!$AK$85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Data'!$AK$86:$AK$90</c:f>
              <c:numCache>
                <c:formatCode>0%</c:formatCode>
                <c:ptCount val="5"/>
                <c:pt idx="0">
                  <c:v>0</c:v>
                </c:pt>
                <c:pt idx="1">
                  <c:v>0.18181818181818182</c:v>
                </c:pt>
                <c:pt idx="2">
                  <c:v>0.45454545454545453</c:v>
                </c:pt>
                <c:pt idx="3">
                  <c:v>0.27272727272727271</c:v>
                </c:pt>
                <c:pt idx="4">
                  <c:v>9.0909090909090912E-2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46-4210-A1E8-20D43B3EF46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7582576"/>
        <c:axId val="1357572976"/>
        <c:extLst/>
      </c:barChart>
      <c:catAx>
        <c:axId val="135758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72976"/>
        <c:crosses val="autoZero"/>
        <c:auto val="1"/>
        <c:lblAlgn val="ctr"/>
        <c:lblOffset val="100"/>
        <c:noMultiLvlLbl val="0"/>
      </c:catAx>
      <c:valAx>
        <c:axId val="135757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8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FREQUENCY OF TRANSPORTATION BARRIERS TO FOOD ACCESS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Data'!$AI$67</c:f>
              <c:strCache>
                <c:ptCount val="1"/>
                <c:pt idx="0">
                  <c:v>% of All HH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Data'!$AI$68:$AI$72</c:f>
              <c:numCache>
                <c:formatCode>0%</c:formatCode>
                <c:ptCount val="5"/>
                <c:pt idx="0">
                  <c:v>0.15037593984962405</c:v>
                </c:pt>
                <c:pt idx="1">
                  <c:v>0.15037593984962405</c:v>
                </c:pt>
                <c:pt idx="2">
                  <c:v>0.40601503759398494</c:v>
                </c:pt>
                <c:pt idx="3">
                  <c:v>0.18796992481203006</c:v>
                </c:pt>
                <c:pt idx="4">
                  <c:v>0.10526315789473684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6350-4704-8E50-676B325012B1}"/>
            </c:ext>
          </c:extLst>
        </c:ser>
        <c:ser>
          <c:idx val="1"/>
          <c:order val="1"/>
          <c:tx>
            <c:strRef>
              <c:f>'Master Data'!$AJ$67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Data'!$AJ$68:$AJ$72</c:f>
              <c:numCache>
                <c:formatCode>0%</c:formatCode>
                <c:ptCount val="5"/>
                <c:pt idx="0">
                  <c:v>0.13114754098360656</c:v>
                </c:pt>
                <c:pt idx="1">
                  <c:v>0.14754098360655737</c:v>
                </c:pt>
                <c:pt idx="2">
                  <c:v>0.42622950819672129</c:v>
                </c:pt>
                <c:pt idx="3">
                  <c:v>0.18032786885245902</c:v>
                </c:pt>
                <c:pt idx="4">
                  <c:v>0.11475409836065574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1B-4804-8FD1-79C3CC561962}"/>
            </c:ext>
          </c:extLst>
        </c:ser>
        <c:ser>
          <c:idx val="2"/>
          <c:order val="2"/>
          <c:tx>
            <c:strRef>
              <c:f>'Master Data'!$AK$67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Data'!$AK$68:$AK$72</c:f>
              <c:numCache>
                <c:formatCode>0%</c:formatCode>
                <c:ptCount val="5"/>
                <c:pt idx="0">
                  <c:v>0.36363636363636365</c:v>
                </c:pt>
                <c:pt idx="1">
                  <c:v>0.18181818181818182</c:v>
                </c:pt>
                <c:pt idx="2">
                  <c:v>0.18181818181818182</c:v>
                </c:pt>
                <c:pt idx="3">
                  <c:v>0.27272727272727271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5B-4517-A481-864C082B58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6758672"/>
        <c:axId val="1546759152"/>
        <c:extLst/>
      </c:barChart>
      <c:catAx>
        <c:axId val="154675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9152"/>
        <c:crosses val="autoZero"/>
        <c:auto val="1"/>
        <c:lblAlgn val="ctr"/>
        <c:lblOffset val="100"/>
        <c:noMultiLvlLbl val="0"/>
      </c:catAx>
      <c:valAx>
        <c:axId val="154675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cap="all" baseline="0"/>
              <a:t>STORE used most often BY INDIVIDUALS REPORTING </a:t>
            </a:r>
          </a:p>
          <a:p>
            <a:pPr>
              <a:defRPr/>
            </a:pPr>
            <a:r>
              <a:rPr lang="en-US" sz="1100" b="1" cap="all" baseline="0"/>
              <a:t>UTILIZATION OF ASSISTANCE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1425944937459599"/>
          <c:y val="0.2986641602935598"/>
          <c:w val="0.35262043405841886"/>
          <c:h val="0.59876319277253831"/>
        </c:manualLayout>
      </c:layout>
      <c:pieChart>
        <c:varyColors val="1"/>
        <c:ser>
          <c:idx val="0"/>
          <c:order val="0"/>
          <c:tx>
            <c:strRef>
              <c:f>'Master Data'!$AG$92</c:f>
              <c:strCache>
                <c:ptCount val="1"/>
                <c:pt idx="0">
                  <c:v>HH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B59-4464-B795-E7711CE27B1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B59-4464-B795-E7711CE27B1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B59-4464-B795-E7711CE27B1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B59-4464-B795-E7711CE27B1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B59-4464-B795-E7711CE27B1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B59-4464-B795-E7711CE27B1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B59-4464-B795-E7711CE27B1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B59-4464-B795-E7711CE27B1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B59-4464-B795-E7711CE27B16}"/>
              </c:ext>
            </c:extLst>
          </c:dPt>
          <c:dLbls>
            <c:dLbl>
              <c:idx val="0"/>
              <c:layout>
                <c:manualLayout>
                  <c:x val="0.14549657548414527"/>
                  <c:y val="4.5751636341497415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B59-4464-B795-E7711CE27B16}"/>
                </c:ext>
              </c:extLst>
            </c:dLbl>
            <c:dLbl>
              <c:idx val="4"/>
              <c:layout>
                <c:manualLayout>
                  <c:x val="-0.15357971856659777"/>
                  <c:y val="9.1503272682994831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B59-4464-B795-E7711CE27B16}"/>
                </c:ext>
              </c:extLst>
            </c:dLbl>
            <c:dLbl>
              <c:idx val="5"/>
              <c:layout>
                <c:manualLayout>
                  <c:x val="-0.19668981500634453"/>
                  <c:y val="-4.5751636341497415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B59-4464-B795-E7711CE27B16}"/>
                </c:ext>
              </c:extLst>
            </c:dLbl>
            <c:dLbl>
              <c:idx val="6"/>
              <c:layout>
                <c:manualLayout>
                  <c:x val="-0.13202467034672441"/>
                  <c:y val="-5.490196360979690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B59-4464-B795-E7711CE27B16}"/>
                </c:ext>
              </c:extLst>
            </c:dLbl>
            <c:dLbl>
              <c:idx val="7"/>
              <c:layout>
                <c:manualLayout>
                  <c:x val="3.7721334384778399E-2"/>
                  <c:y val="-1.830065453659896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B59-4464-B795-E7711CE27B16}"/>
                </c:ext>
              </c:extLst>
            </c:dLbl>
            <c:dLbl>
              <c:idx val="8"/>
              <c:layout>
                <c:manualLayout>
                  <c:x val="0.19130105295137617"/>
                  <c:y val="-4.1938515502396131E-17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B59-4464-B795-E7711CE27B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'Master Data'!$A$93:$A$101</c:f>
              <c:strCache>
                <c:ptCount val="9"/>
                <c:pt idx="0">
                  <c:v>Supermarket</c:v>
                </c:pt>
                <c:pt idx="1">
                  <c:v>Box Stores</c:v>
                </c:pt>
                <c:pt idx="2">
                  <c:v>Dollar Store</c:v>
                </c:pt>
                <c:pt idx="3">
                  <c:v>Corner Store</c:v>
                </c:pt>
                <c:pt idx="4">
                  <c:v>Drug Store</c:v>
                </c:pt>
                <c:pt idx="5">
                  <c:v>Farmers Market</c:v>
                </c:pt>
                <c:pt idx="6">
                  <c:v>Wholesale Club</c:v>
                </c:pt>
                <c:pt idx="7">
                  <c:v>Food Co-op</c:v>
                </c:pt>
                <c:pt idx="8">
                  <c:v>Specialty Market</c:v>
                </c:pt>
              </c:strCache>
            </c:strRef>
          </c:cat>
          <c:val>
            <c:numRef>
              <c:f>'Master Data'!$AG$93:$AG$101</c:f>
              <c:numCache>
                <c:formatCode>0%</c:formatCode>
                <c:ptCount val="9"/>
                <c:pt idx="0">
                  <c:v>0.49180327868852458</c:v>
                </c:pt>
                <c:pt idx="1">
                  <c:v>0.4344262295081967</c:v>
                </c:pt>
                <c:pt idx="2">
                  <c:v>0.4344262295081967</c:v>
                </c:pt>
                <c:pt idx="3">
                  <c:v>0.36885245901639346</c:v>
                </c:pt>
                <c:pt idx="4">
                  <c:v>0.1721311475409836</c:v>
                </c:pt>
                <c:pt idx="5">
                  <c:v>9.0163934426229511E-2</c:v>
                </c:pt>
                <c:pt idx="6">
                  <c:v>7.3770491803278687E-2</c:v>
                </c:pt>
                <c:pt idx="7">
                  <c:v>3.2786885245901641E-2</c:v>
                </c:pt>
                <c:pt idx="8">
                  <c:v>5.737704918032787E-2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B59-4464-B795-E7711CE27B1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MODES OF TRANSPORTATION BY INDIVIDUALS REPORTING UTILIZATION OF ASSISTANCE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748272090988626"/>
          <c:y val="0.32379677519605959"/>
          <c:w val="0.33022970340805258"/>
          <c:h val="0.54049130775227316"/>
        </c:manualLayout>
      </c:layout>
      <c:pieChart>
        <c:varyColors val="1"/>
        <c:ser>
          <c:idx val="0"/>
          <c:order val="0"/>
          <c:tx>
            <c:strRef>
              <c:f>'Master Data'!$AJ$74</c:f>
              <c:strCache>
                <c:ptCount val="1"/>
                <c:pt idx="0">
                  <c:v>% of All 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A83-4B4F-9D2D-150BB96327A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A83-4B4F-9D2D-150BB96327A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A83-4B4F-9D2D-150BB96327A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A83-4B4F-9D2D-150BB96327A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A83-4B4F-9D2D-150BB96327A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A83-4B4F-9D2D-150BB96327A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A83-4B4F-9D2D-150BB96327A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A83-4B4F-9D2D-150BB96327A8}"/>
              </c:ext>
            </c:extLst>
          </c:dPt>
          <c:dLbls>
            <c:dLbl>
              <c:idx val="0"/>
              <c:layout>
                <c:manualLayout>
                  <c:x val="0.10796846260710574"/>
                  <c:y val="-2.20357951538602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83-4B4F-9D2D-150BB96327A8}"/>
                </c:ext>
              </c:extLst>
            </c:dLbl>
            <c:dLbl>
              <c:idx val="4"/>
              <c:layout>
                <c:manualLayout>
                  <c:x val="-0.17343858227365758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A83-4B4F-9D2D-150BB96327A8}"/>
                </c:ext>
              </c:extLst>
            </c:dLbl>
            <c:dLbl>
              <c:idx val="5"/>
              <c:layout>
                <c:manualLayout>
                  <c:x val="-0.20305004753989178"/>
                  <c:y val="-4.108711546881369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A83-4B4F-9D2D-150BB96327A8}"/>
                </c:ext>
              </c:extLst>
            </c:dLbl>
            <c:dLbl>
              <c:idx val="6"/>
              <c:layout>
                <c:manualLayout>
                  <c:x val="-0.16301120824994408"/>
                  <c:y val="-8.373602158466865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A83-4B4F-9D2D-150BB96327A8}"/>
                </c:ext>
              </c:extLst>
            </c:dLbl>
            <c:dLbl>
              <c:idx val="7"/>
              <c:layout>
                <c:manualLayout>
                  <c:x val="-4.4457602249984747E-2"/>
                  <c:y val="-5.7293067400036479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A83-4B4F-9D2D-150BB96327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'Master Data'!$A$75:$A$83</c15:sqref>
                  </c15:fullRef>
                </c:ext>
              </c:extLst>
              <c:f>'Master Data'!$A$75:$A$82</c:f>
              <c:strCache>
                <c:ptCount val="8"/>
                <c:pt idx="0">
                  <c:v>Personal Vehicle</c:v>
                </c:pt>
                <c:pt idx="1">
                  <c:v>Walking</c:v>
                </c:pt>
                <c:pt idx="2">
                  <c:v>Public Transportation</c:v>
                </c:pt>
                <c:pt idx="3">
                  <c:v>Rides from Friends/Family</c:v>
                </c:pt>
                <c:pt idx="4">
                  <c:v>Taxi/Uber</c:v>
                </c:pt>
                <c:pt idx="5">
                  <c:v>Delivery Services</c:v>
                </c:pt>
                <c:pt idx="6">
                  <c:v>Biking</c:v>
                </c:pt>
                <c:pt idx="7">
                  <c:v>Wheelchair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'Master Data'!$AJ$75:$AJ$83</c15:sqref>
                  </c15:fullRef>
                </c:ext>
              </c:extLst>
              <c:f>'Master Data'!$AJ$75:$AJ$82</c:f>
              <c:numCache>
                <c:formatCode>0%</c:formatCode>
                <c:ptCount val="8"/>
                <c:pt idx="0">
                  <c:v>0.10655737704918032</c:v>
                </c:pt>
                <c:pt idx="1">
                  <c:v>0.61475409836065575</c:v>
                </c:pt>
                <c:pt idx="2">
                  <c:v>0.69672131147540983</c:v>
                </c:pt>
                <c:pt idx="3">
                  <c:v>0.33606557377049179</c:v>
                </c:pt>
                <c:pt idx="4">
                  <c:v>0.23770491803278687</c:v>
                </c:pt>
                <c:pt idx="5">
                  <c:v>7.3770491803278687E-2</c:v>
                </c:pt>
                <c:pt idx="6">
                  <c:v>9.0163934426229511E-2</c:v>
                </c:pt>
                <c:pt idx="7">
                  <c:v>2.4590163934426229E-2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0-CA83-4B4F-9D2D-150BB96327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REPORTING 'OFTEN' </a:t>
            </a:r>
          </a:p>
          <a:p>
            <a:pPr>
              <a:defRPr b="1"/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PRODUCE PURCHASE TYPES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Data'!$AI$104</c:f>
              <c:strCache>
                <c:ptCount val="1"/>
                <c:pt idx="0">
                  <c:v>% of All HH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Data'!$AI$105:$AI$110</c:f>
              <c:numCache>
                <c:formatCode>0%</c:formatCode>
                <c:ptCount val="6"/>
                <c:pt idx="0">
                  <c:v>0.63157894736842102</c:v>
                </c:pt>
                <c:pt idx="1">
                  <c:v>0.21804511278195488</c:v>
                </c:pt>
                <c:pt idx="2">
                  <c:v>0.30827067669172931</c:v>
                </c:pt>
                <c:pt idx="3">
                  <c:v>0.66165413533834583</c:v>
                </c:pt>
                <c:pt idx="4">
                  <c:v>0.2857142857142857</c:v>
                </c:pt>
                <c:pt idx="5">
                  <c:v>0.36842105263157893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D7-442C-A96B-10F1541DCDE3}"/>
            </c:ext>
          </c:extLst>
        </c:ser>
        <c:ser>
          <c:idx val="1"/>
          <c:order val="1"/>
          <c:tx>
            <c:strRef>
              <c:f>'Master Data'!$AJ$104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Data'!$AJ$105:$AJ$110</c:f>
              <c:numCache>
                <c:formatCode>0%</c:formatCode>
                <c:ptCount val="6"/>
                <c:pt idx="0">
                  <c:v>0.63114754098360659</c:v>
                </c:pt>
                <c:pt idx="1">
                  <c:v>0.22131147540983606</c:v>
                </c:pt>
                <c:pt idx="2">
                  <c:v>0.30327868852459017</c:v>
                </c:pt>
                <c:pt idx="3">
                  <c:v>0.65573770491803274</c:v>
                </c:pt>
                <c:pt idx="4">
                  <c:v>0.28688524590163933</c:v>
                </c:pt>
                <c:pt idx="5">
                  <c:v>0.37704918032786883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8C-4785-A3E1-ACB067BD923A}"/>
            </c:ext>
          </c:extLst>
        </c:ser>
        <c:ser>
          <c:idx val="2"/>
          <c:order val="2"/>
          <c:tx>
            <c:strRef>
              <c:f>'Master Data'!$AK$104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Data'!$AK$105:$AK$110</c:f>
              <c:numCache>
                <c:formatCode>0%</c:formatCode>
                <c:ptCount val="6"/>
                <c:pt idx="0">
                  <c:v>0.63636363636363635</c:v>
                </c:pt>
                <c:pt idx="1">
                  <c:v>0.18181818181818182</c:v>
                </c:pt>
                <c:pt idx="2">
                  <c:v>0.36363636363636365</c:v>
                </c:pt>
                <c:pt idx="3">
                  <c:v>0.72727272727272729</c:v>
                </c:pt>
                <c:pt idx="4">
                  <c:v>0.27272727272727271</c:v>
                </c:pt>
                <c:pt idx="5">
                  <c:v>0.27272727272727271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8C-4785-A3E1-ACB067BD923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73216288"/>
        <c:axId val="273217248"/>
      </c:barChart>
      <c:catAx>
        <c:axId val="27321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7248"/>
        <c:crosses val="autoZero"/>
        <c:auto val="1"/>
        <c:lblAlgn val="ctr"/>
        <c:lblOffset val="100"/>
        <c:noMultiLvlLbl val="0"/>
      </c:catAx>
      <c:valAx>
        <c:axId val="27321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EASE OF ACCESS TO FRESH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Data'!$AO$46</c:f>
              <c:strCache>
                <c:ptCount val="1"/>
                <c:pt idx="0">
                  <c:v>% of All MP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Data'!$AO$47:$AO$51</c:f>
              <c:numCache>
                <c:formatCode>0%</c:formatCode>
                <c:ptCount val="5"/>
                <c:pt idx="0">
                  <c:v>0.17322834645669291</c:v>
                </c:pt>
                <c:pt idx="1">
                  <c:v>0.34645669291338582</c:v>
                </c:pt>
                <c:pt idx="2">
                  <c:v>0.37795275590551181</c:v>
                </c:pt>
                <c:pt idx="3">
                  <c:v>7.874015748031496E-2</c:v>
                </c:pt>
                <c:pt idx="4">
                  <c:v>2.3622047244094488E-2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CA-4A7C-A5E6-CFC93084166C}"/>
            </c:ext>
          </c:extLst>
        </c:ser>
        <c:ser>
          <c:idx val="1"/>
          <c:order val="1"/>
          <c:tx>
            <c:strRef>
              <c:f>'Master Data'!$AP$46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Data'!$AP$47:$AP$51</c:f>
              <c:numCache>
                <c:formatCode>0%</c:formatCode>
                <c:ptCount val="5"/>
                <c:pt idx="0">
                  <c:v>0.11224489795918367</c:v>
                </c:pt>
                <c:pt idx="1">
                  <c:v>0.33673469387755101</c:v>
                </c:pt>
                <c:pt idx="2">
                  <c:v>0.41836734693877553</c:v>
                </c:pt>
                <c:pt idx="3">
                  <c:v>0.10204081632653061</c:v>
                </c:pt>
                <c:pt idx="4">
                  <c:v>3.0612244897959183E-2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C8-49F1-8082-F920E3B6383C}"/>
            </c:ext>
          </c:extLst>
        </c:ser>
        <c:ser>
          <c:idx val="2"/>
          <c:order val="2"/>
          <c:tx>
            <c:strRef>
              <c:f>'Master Data'!$AQ$46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Data'!$AQ$47:$AQ$51</c:f>
              <c:numCache>
                <c:formatCode>0%</c:formatCode>
                <c:ptCount val="5"/>
                <c:pt idx="0">
                  <c:v>0.37931034482758619</c:v>
                </c:pt>
                <c:pt idx="1">
                  <c:v>0.37931034482758619</c:v>
                </c:pt>
                <c:pt idx="2">
                  <c:v>0.2413793103448276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D-4BF3-99A7-2198D853BD9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4986079"/>
        <c:axId val="1284989439"/>
        <c:extLst/>
      </c:barChart>
      <c:catAx>
        <c:axId val="1284986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9439"/>
        <c:crosses val="autoZero"/>
        <c:auto val="1"/>
        <c:lblAlgn val="ctr"/>
        <c:lblOffset val="100"/>
        <c:noMultiLvlLbl val="0"/>
      </c:catAx>
      <c:valAx>
        <c:axId val="128498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6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EXPERIENCE OF ACCESS TO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Data'!$AO$39</c:f>
              <c:strCache>
                <c:ptCount val="1"/>
                <c:pt idx="0">
                  <c:v>% of All MP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Data'!$AO$40:$AO$44</c:f>
              <c:numCache>
                <c:formatCode>0%</c:formatCode>
                <c:ptCount val="5"/>
                <c:pt idx="0">
                  <c:v>0.13385826771653545</c:v>
                </c:pt>
                <c:pt idx="1">
                  <c:v>0.34645669291338582</c:v>
                </c:pt>
                <c:pt idx="2">
                  <c:v>0.42519685039370081</c:v>
                </c:pt>
                <c:pt idx="3">
                  <c:v>8.6614173228346455E-2</c:v>
                </c:pt>
                <c:pt idx="4">
                  <c:v>7.874015748031496E-3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93-44AD-A45E-650014249824}"/>
            </c:ext>
          </c:extLst>
        </c:ser>
        <c:ser>
          <c:idx val="1"/>
          <c:order val="1"/>
          <c:tx>
            <c:strRef>
              <c:f>'Master Data'!$AP$39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Data'!$AP$40:$AP$44</c:f>
              <c:numCache>
                <c:formatCode>0%</c:formatCode>
                <c:ptCount val="5"/>
                <c:pt idx="0">
                  <c:v>0.10204081632653061</c:v>
                </c:pt>
                <c:pt idx="1">
                  <c:v>0.32653061224489793</c:v>
                </c:pt>
                <c:pt idx="2">
                  <c:v>0.46938775510204084</c:v>
                </c:pt>
                <c:pt idx="3">
                  <c:v>9.1836734693877556E-2</c:v>
                </c:pt>
                <c:pt idx="4">
                  <c:v>1.020408163265306E-2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46-46E8-95EB-AD45950A9DA4}"/>
            </c:ext>
          </c:extLst>
        </c:ser>
        <c:ser>
          <c:idx val="2"/>
          <c:order val="2"/>
          <c:tx>
            <c:strRef>
              <c:f>'Master Data'!$AQ$39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Data'!$AQ$40:$AQ$44</c:f>
              <c:numCache>
                <c:formatCode>0%</c:formatCode>
                <c:ptCount val="5"/>
                <c:pt idx="0">
                  <c:v>0.2413793103448276</c:v>
                </c:pt>
                <c:pt idx="1">
                  <c:v>0.41379310344827586</c:v>
                </c:pt>
                <c:pt idx="2">
                  <c:v>0.27586206896551724</c:v>
                </c:pt>
                <c:pt idx="3">
                  <c:v>6.8965517241379309E-2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7-4DC3-9310-28F8468A98B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5021599"/>
        <c:axId val="1285019199"/>
        <c:extLst/>
      </c:barChart>
      <c:catAx>
        <c:axId val="1285021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19199"/>
        <c:crosses val="autoZero"/>
        <c:auto val="1"/>
        <c:lblAlgn val="ctr"/>
        <c:lblOffset val="100"/>
        <c:noMultiLvlLbl val="0"/>
      </c:catAx>
      <c:valAx>
        <c:axId val="128501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21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QUALITY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Data'!$AO$53</c:f>
              <c:strCache>
                <c:ptCount val="1"/>
                <c:pt idx="0">
                  <c:v>% of All MP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Data'!$AO$54:$AO$58</c:f>
              <c:numCache>
                <c:formatCode>0%</c:formatCode>
                <c:ptCount val="5"/>
                <c:pt idx="0">
                  <c:v>8.6614173228346455E-2</c:v>
                </c:pt>
                <c:pt idx="1">
                  <c:v>0.54330708661417326</c:v>
                </c:pt>
                <c:pt idx="2">
                  <c:v>0.36220472440944884</c:v>
                </c:pt>
                <c:pt idx="3">
                  <c:v>7.874015748031496E-3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B2-4F6D-B81F-ED31419999CB}"/>
            </c:ext>
          </c:extLst>
        </c:ser>
        <c:ser>
          <c:idx val="1"/>
          <c:order val="1"/>
          <c:tx>
            <c:strRef>
              <c:f>'Master Data'!$AP$53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Data'!$AP$54:$AP$58</c:f>
              <c:numCache>
                <c:formatCode>0%</c:formatCode>
                <c:ptCount val="5"/>
                <c:pt idx="0">
                  <c:v>8.1632653061224483E-2</c:v>
                </c:pt>
                <c:pt idx="1">
                  <c:v>0.55102040816326525</c:v>
                </c:pt>
                <c:pt idx="2">
                  <c:v>0.35714285714285715</c:v>
                </c:pt>
                <c:pt idx="3">
                  <c:v>1.020408163265306E-2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E0-4C33-96AE-C0E7027C0194}"/>
            </c:ext>
          </c:extLst>
        </c:ser>
        <c:ser>
          <c:idx val="2"/>
          <c:order val="2"/>
          <c:tx>
            <c:strRef>
              <c:f>'Master Data'!$AQ$53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Data'!$AQ$54:$AQ$58</c:f>
              <c:numCache>
                <c:formatCode>0%</c:formatCode>
                <c:ptCount val="5"/>
                <c:pt idx="0">
                  <c:v>0.10344827586206896</c:v>
                </c:pt>
                <c:pt idx="1">
                  <c:v>0.51724137931034486</c:v>
                </c:pt>
                <c:pt idx="2">
                  <c:v>0.37931034482758619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4A-4368-8F70-4599AEB2E40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7580191"/>
        <c:axId val="1197585951"/>
        <c:extLst/>
      </c:barChart>
      <c:catAx>
        <c:axId val="1197580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5951"/>
        <c:crosses val="autoZero"/>
        <c:auto val="1"/>
        <c:lblAlgn val="ctr"/>
        <c:lblOffset val="100"/>
        <c:noMultiLvlLbl val="0"/>
      </c:catAx>
      <c:valAx>
        <c:axId val="1197585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0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VARIETY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Data'!$AO$60</c:f>
              <c:strCache>
                <c:ptCount val="1"/>
                <c:pt idx="0">
                  <c:v>% of All MP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Data'!$AO$61:$AO$65</c:f>
              <c:numCache>
                <c:formatCode>0%</c:formatCode>
                <c:ptCount val="5"/>
                <c:pt idx="0">
                  <c:v>0.14960629921259844</c:v>
                </c:pt>
                <c:pt idx="1">
                  <c:v>0.44881889763779526</c:v>
                </c:pt>
                <c:pt idx="2">
                  <c:v>0.36220472440944884</c:v>
                </c:pt>
                <c:pt idx="3">
                  <c:v>3.1496062992125984E-2</c:v>
                </c:pt>
                <c:pt idx="4">
                  <c:v>7.874015748031496E-3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02-4ECE-8540-A3F0A7C7AB3A}"/>
            </c:ext>
          </c:extLst>
        </c:ser>
        <c:ser>
          <c:idx val="1"/>
          <c:order val="1"/>
          <c:tx>
            <c:strRef>
              <c:f>'Master Data'!$AP$60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Data'!$AP$61:$AP$65</c:f>
              <c:numCache>
                <c:formatCode>0%</c:formatCode>
                <c:ptCount val="5"/>
                <c:pt idx="0">
                  <c:v>0.1326530612244898</c:v>
                </c:pt>
                <c:pt idx="1">
                  <c:v>0.43877551020408162</c:v>
                </c:pt>
                <c:pt idx="2">
                  <c:v>0.37755102040816324</c:v>
                </c:pt>
                <c:pt idx="3">
                  <c:v>4.0816326530612242E-2</c:v>
                </c:pt>
                <c:pt idx="4">
                  <c:v>1.020408163265306E-2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7B-46A9-AC0E-57F5AEA24F7F}"/>
            </c:ext>
          </c:extLst>
        </c:ser>
        <c:ser>
          <c:idx val="2"/>
          <c:order val="2"/>
          <c:tx>
            <c:strRef>
              <c:f>'Master Data'!$AQ$60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Data'!$AQ$61:$AQ$65</c:f>
              <c:numCache>
                <c:formatCode>0%</c:formatCode>
                <c:ptCount val="5"/>
                <c:pt idx="0">
                  <c:v>0.20689655172413793</c:v>
                </c:pt>
                <c:pt idx="1">
                  <c:v>0.48275862068965519</c:v>
                </c:pt>
                <c:pt idx="2">
                  <c:v>0.31034482758620691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8-4440-88AF-B16DBF576B9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90726703"/>
        <c:axId val="790728623"/>
        <c:extLst/>
      </c:barChart>
      <c:catAx>
        <c:axId val="790726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8623"/>
        <c:crosses val="autoZero"/>
        <c:auto val="1"/>
        <c:lblAlgn val="ctr"/>
        <c:lblOffset val="100"/>
        <c:noMultiLvlLbl val="0"/>
      </c:catAx>
      <c:valAx>
        <c:axId val="79072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6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DISTANCE TO MOST FREQUENTLY UTILIZED FOOD ACCESSPOINT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Data'!$AO$85</c:f>
              <c:strCache>
                <c:ptCount val="1"/>
                <c:pt idx="0">
                  <c:v>% of All MP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Data'!$AO$86:$AO$90</c:f>
              <c:numCache>
                <c:formatCode>0%</c:formatCode>
                <c:ptCount val="5"/>
                <c:pt idx="0">
                  <c:v>8.6614173228346455E-2</c:v>
                </c:pt>
                <c:pt idx="1">
                  <c:v>0.51968503937007871</c:v>
                </c:pt>
                <c:pt idx="2">
                  <c:v>0.29133858267716534</c:v>
                </c:pt>
                <c:pt idx="3">
                  <c:v>7.0866141732283464E-2</c:v>
                </c:pt>
                <c:pt idx="4">
                  <c:v>3.1496062992125984E-2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123-4173-A1A6-98F9464F0BF9}"/>
            </c:ext>
          </c:extLst>
        </c:ser>
        <c:ser>
          <c:idx val="1"/>
          <c:order val="1"/>
          <c:tx>
            <c:strRef>
              <c:f>'Master Data'!$AP$85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Data'!$AP$86:$AP$90</c:f>
              <c:numCache>
                <c:formatCode>0%</c:formatCode>
                <c:ptCount val="5"/>
                <c:pt idx="0">
                  <c:v>9.1836734693877556E-2</c:v>
                </c:pt>
                <c:pt idx="1">
                  <c:v>0.5</c:v>
                </c:pt>
                <c:pt idx="2">
                  <c:v>0.30612244897959184</c:v>
                </c:pt>
                <c:pt idx="3">
                  <c:v>7.1428571428571425E-2</c:v>
                </c:pt>
                <c:pt idx="4">
                  <c:v>3.0612244897959183E-2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81-49BC-9019-318B85AAAC00}"/>
            </c:ext>
          </c:extLst>
        </c:ser>
        <c:ser>
          <c:idx val="2"/>
          <c:order val="2"/>
          <c:tx>
            <c:strRef>
              <c:f>'Master Data'!$AQ$85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Data'!$AQ$86:$AQ$90</c:f>
              <c:numCache>
                <c:formatCode>0%</c:formatCode>
                <c:ptCount val="5"/>
                <c:pt idx="0">
                  <c:v>6.8965517241379309E-2</c:v>
                </c:pt>
                <c:pt idx="1">
                  <c:v>0.58620689655172409</c:v>
                </c:pt>
                <c:pt idx="2">
                  <c:v>0.2413793103448276</c:v>
                </c:pt>
                <c:pt idx="3">
                  <c:v>6.8965517241379309E-2</c:v>
                </c:pt>
                <c:pt idx="4">
                  <c:v>3.4482758620689655E-2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8A-4AAF-9450-6C71236E78F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7582576"/>
        <c:axId val="1357572976"/>
        <c:extLst/>
      </c:barChart>
      <c:catAx>
        <c:axId val="135758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72976"/>
        <c:crosses val="autoZero"/>
        <c:auto val="1"/>
        <c:lblAlgn val="ctr"/>
        <c:lblOffset val="100"/>
        <c:noMultiLvlLbl val="0"/>
      </c:catAx>
      <c:valAx>
        <c:axId val="135757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8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FREQUENCY OF TRANSPORTATION BARRIERS TO FOOD ACCESS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Data'!$AO$67</c:f>
              <c:strCache>
                <c:ptCount val="1"/>
                <c:pt idx="0">
                  <c:v>% of All MP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Data'!$AO$68:$AO$72</c:f>
              <c:numCache>
                <c:formatCode>0%</c:formatCode>
                <c:ptCount val="5"/>
                <c:pt idx="0">
                  <c:v>0.33858267716535434</c:v>
                </c:pt>
                <c:pt idx="1">
                  <c:v>0.2283464566929134</c:v>
                </c:pt>
                <c:pt idx="2">
                  <c:v>0.25196850393700787</c:v>
                </c:pt>
                <c:pt idx="3">
                  <c:v>0.11811023622047244</c:v>
                </c:pt>
                <c:pt idx="4">
                  <c:v>6.2992125984251968E-2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90AB-4BA9-8597-ADACD1D9F1E3}"/>
            </c:ext>
          </c:extLst>
        </c:ser>
        <c:ser>
          <c:idx val="1"/>
          <c:order val="1"/>
          <c:tx>
            <c:strRef>
              <c:f>'Master Data'!$AP$67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Data'!$AP$68:$AP$72</c:f>
              <c:numCache>
                <c:formatCode>0%</c:formatCode>
                <c:ptCount val="5"/>
                <c:pt idx="0">
                  <c:v>0.26530612244897961</c:v>
                </c:pt>
                <c:pt idx="1">
                  <c:v>0.22448979591836735</c:v>
                </c:pt>
                <c:pt idx="2">
                  <c:v>0.29591836734693877</c:v>
                </c:pt>
                <c:pt idx="3">
                  <c:v>0.1326530612244898</c:v>
                </c:pt>
                <c:pt idx="4">
                  <c:v>8.1632653061224483E-2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32-46DF-86BF-2F53ABA056A2}"/>
            </c:ext>
          </c:extLst>
        </c:ser>
        <c:ser>
          <c:idx val="2"/>
          <c:order val="2"/>
          <c:tx>
            <c:strRef>
              <c:f>'Master Data'!$AQ$67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Data'!$AQ$68:$AQ$72</c:f>
              <c:numCache>
                <c:formatCode>0%</c:formatCode>
                <c:ptCount val="5"/>
                <c:pt idx="0">
                  <c:v>0.58620689655172409</c:v>
                </c:pt>
                <c:pt idx="1">
                  <c:v>0.2413793103448276</c:v>
                </c:pt>
                <c:pt idx="2">
                  <c:v>0.10344827586206896</c:v>
                </c:pt>
                <c:pt idx="3">
                  <c:v>6.8965517241379309E-2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C5-4FC4-A23E-E10572EF94D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6758672"/>
        <c:axId val="1546759152"/>
        <c:extLst/>
      </c:barChart>
      <c:catAx>
        <c:axId val="154675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9152"/>
        <c:crosses val="autoZero"/>
        <c:auto val="1"/>
        <c:lblAlgn val="ctr"/>
        <c:lblOffset val="100"/>
        <c:noMultiLvlLbl val="0"/>
      </c:catAx>
      <c:valAx>
        <c:axId val="154675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STORE used most often BY INDIVIDUALS REPORTING </a:t>
            </a:r>
          </a:p>
          <a:p>
            <a:pPr>
              <a:defRPr sz="1100" b="1"/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UTILIZATION OF ASSISTANCE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1"/>
          <c:order val="1"/>
          <c:tx>
            <c:strRef>
              <c:f>'Master Data'!$AM$92</c:f>
              <c:strCache>
                <c:ptCount val="1"/>
                <c:pt idx="0">
                  <c:v>MP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C68-4A71-B169-7B68AFE412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C68-4A71-B169-7B68AFE412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C68-4A71-B169-7B68AFE412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C68-4A71-B169-7B68AFE412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C68-4A71-B169-7B68AFE412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B-C407-4352-AD9E-BE1E4F1801F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C-C407-4352-AD9E-BE1E4F1801F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D-C407-4352-AD9E-BE1E4F1801F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E-C407-4352-AD9E-BE1E4F1801F1}"/>
              </c:ext>
            </c:extLst>
          </c:dPt>
          <c:dLbls>
            <c:dLbl>
              <c:idx val="5"/>
              <c:layout>
                <c:manualLayout>
                  <c:x val="-0.1367816587136062"/>
                  <c:y val="3.5687515060061063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B-C407-4352-AD9E-BE1E4F1801F1}"/>
                </c:ext>
              </c:extLst>
            </c:dLbl>
            <c:dLbl>
              <c:idx val="6"/>
              <c:layout>
                <c:manualLayout>
                  <c:x val="-0.2011494981082444"/>
                  <c:y val="3.568751506006110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C-C407-4352-AD9E-BE1E4F1801F1}"/>
                </c:ext>
              </c:extLst>
            </c:dLbl>
            <c:dLbl>
              <c:idx val="7"/>
              <c:layout>
                <c:manualLayout>
                  <c:x val="-0.16628358510281541"/>
                  <c:y val="-3.559935003761939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D-C407-4352-AD9E-BE1E4F1801F1}"/>
                </c:ext>
              </c:extLst>
            </c:dLbl>
            <c:dLbl>
              <c:idx val="8"/>
              <c:layout>
                <c:manualLayout>
                  <c:x val="0.37011507651916969"/>
                  <c:y val="-1.311844336069039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27E-C407-4352-AD9E-BE1E4F1801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'Master Data'!$A$93:$A$101</c:f>
              <c:strCache>
                <c:ptCount val="9"/>
                <c:pt idx="0">
                  <c:v>Supermarket</c:v>
                </c:pt>
                <c:pt idx="1">
                  <c:v>Box Stores</c:v>
                </c:pt>
                <c:pt idx="2">
                  <c:v>Dollar Store</c:v>
                </c:pt>
                <c:pt idx="3">
                  <c:v>Corner Store</c:v>
                </c:pt>
                <c:pt idx="4">
                  <c:v>Drug Store</c:v>
                </c:pt>
                <c:pt idx="5">
                  <c:v>Farmers Market</c:v>
                </c:pt>
                <c:pt idx="6">
                  <c:v>Wholesale Club</c:v>
                </c:pt>
                <c:pt idx="7">
                  <c:v>Food Co-op</c:v>
                </c:pt>
                <c:pt idx="8">
                  <c:v>Specialty Market</c:v>
                </c:pt>
              </c:strCache>
            </c:strRef>
          </c:cat>
          <c:val>
            <c:numRef>
              <c:f>'Master Data'!$AM$93:$AM$101</c:f>
              <c:numCache>
                <c:formatCode>0%</c:formatCode>
                <c:ptCount val="9"/>
                <c:pt idx="0">
                  <c:v>0.56122448979591832</c:v>
                </c:pt>
                <c:pt idx="1">
                  <c:v>0.43877551020408162</c:v>
                </c:pt>
                <c:pt idx="2">
                  <c:v>0.32653061224489793</c:v>
                </c:pt>
                <c:pt idx="3">
                  <c:v>0.21428571428571427</c:v>
                </c:pt>
                <c:pt idx="4">
                  <c:v>0.1326530612244898</c:v>
                </c:pt>
                <c:pt idx="5">
                  <c:v>0.11224489795918367</c:v>
                </c:pt>
                <c:pt idx="6">
                  <c:v>0.17346938775510204</c:v>
                </c:pt>
                <c:pt idx="7">
                  <c:v>5.1020408163265307E-2</c:v>
                </c:pt>
                <c:pt idx="8">
                  <c:v>6.1224489795918366E-2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7A-C407-4352-AD9E-BE1E4F180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'Master Data'!$AL$92</c15:sqref>
                        </c15:formulaRef>
                      </c:ext>
                    </c:extLst>
                    <c:strCache>
                      <c:ptCount val="1"/>
                      <c:pt idx="0">
                        <c:v>MP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1-20DD-458D-8163-92C8725CA14B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3-20DD-458D-8163-92C8725CA14B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5-20DD-458D-8163-92C8725CA14B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7-20DD-458D-8163-92C8725CA14B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9-20DD-458D-8163-92C8725CA14B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B-20DD-458D-8163-92C8725CA14B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D-20DD-458D-8163-92C8725CA14B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F-20DD-458D-8163-92C8725CA14B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1-20DD-458D-8163-92C8725CA14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'Master Data'!$AL$93:$AL$101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0.63779527559055116</c:v>
                      </c:pt>
                      <c:pt idx="1">
                        <c:v>0.44094488188976377</c:v>
                      </c:pt>
                      <c:pt idx="2">
                        <c:v>0.28346456692913385</c:v>
                      </c:pt>
                      <c:pt idx="3">
                        <c:v>0.19685039370078741</c:v>
                      </c:pt>
                      <c:pt idx="4">
                        <c:v>0.13385826771653545</c:v>
                      </c:pt>
                      <c:pt idx="5">
                        <c:v>0.10236220472440945</c:v>
                      </c:pt>
                      <c:pt idx="6">
                        <c:v>0.17322834645669291</c:v>
                      </c:pt>
                      <c:pt idx="7">
                        <c:v>4.7244094488188976E-2</c:v>
                      </c:pt>
                      <c:pt idx="8">
                        <c:v>5.5118110236220472E-2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2-20DD-458D-8163-92C8725CA14B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MODES OF TRANSPORTATION BY INDIVIDUALS REPORTING UTILIZATION OF ASSISTANCE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267891513560807"/>
          <c:y val="0.2753247662862367"/>
          <c:w val="0.36686461067366571"/>
          <c:h val="0.61831114158482992"/>
        </c:manualLayout>
      </c:layout>
      <c:pieChart>
        <c:varyColors val="1"/>
        <c:ser>
          <c:idx val="1"/>
          <c:order val="1"/>
          <c:tx>
            <c:strRef>
              <c:f>'Master Data'!$AP$74</c:f>
              <c:strCache>
                <c:ptCount val="1"/>
                <c:pt idx="0">
                  <c:v>% of All 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A70-46CB-B304-242F1CF343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A70-46CB-B304-242F1CF343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A70-46CB-B304-242F1CF343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A70-46CB-B304-242F1CF343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6919-47F8-9ACC-98DD9AFAB43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4-6919-47F8-9ACC-98DD9AFAB43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A70-46CB-B304-242F1CF343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6-6919-47F8-9ACC-98DD9AFAB435}"/>
              </c:ext>
            </c:extLst>
          </c:dPt>
          <c:dLbls>
            <c:dLbl>
              <c:idx val="4"/>
              <c:layout>
                <c:manualLayout>
                  <c:x val="-0.23200426106285438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3-6919-47F8-9ACC-98DD9AFAB435}"/>
                </c:ext>
              </c:extLst>
            </c:dLbl>
            <c:dLbl>
              <c:idx val="5"/>
              <c:layout>
                <c:manualLayout>
                  <c:x val="-0.18358598049321517"/>
                  <c:y val="-4.0115566524454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4-6919-47F8-9ACC-98DD9AFAB435}"/>
                </c:ext>
              </c:extLst>
            </c:dLbl>
            <c:dLbl>
              <c:idx val="7"/>
              <c:layout>
                <c:manualLayout>
                  <c:x val="0.12709798649530279"/>
                  <c:y val="-1.337185550815156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36-6919-47F8-9ACC-98DD9AFAB4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'Master Data'!$A$75:$A$83</c15:sqref>
                  </c15:fullRef>
                </c:ext>
              </c:extLst>
              <c:f>'Master Data'!$A$75:$A$82</c:f>
              <c:strCache>
                <c:ptCount val="8"/>
                <c:pt idx="0">
                  <c:v>Personal Vehicle</c:v>
                </c:pt>
                <c:pt idx="1">
                  <c:v>Walking</c:v>
                </c:pt>
                <c:pt idx="2">
                  <c:v>Public Transportation</c:v>
                </c:pt>
                <c:pt idx="3">
                  <c:v>Rides from Friends/Family</c:v>
                </c:pt>
                <c:pt idx="4">
                  <c:v>Taxi/Uber</c:v>
                </c:pt>
                <c:pt idx="5">
                  <c:v>Delivery Services</c:v>
                </c:pt>
                <c:pt idx="6">
                  <c:v>Biking</c:v>
                </c:pt>
                <c:pt idx="7">
                  <c:v>Wheelchair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'Master Data'!$AP$75:$AP$83</c15:sqref>
                  </c15:fullRef>
                </c:ext>
              </c:extLst>
              <c:f>'Master Data'!$AP$75:$AP$82</c:f>
              <c:numCache>
                <c:formatCode>0%</c:formatCode>
                <c:ptCount val="8"/>
                <c:pt idx="0">
                  <c:v>0.54081632653061229</c:v>
                </c:pt>
                <c:pt idx="1">
                  <c:v>0.34693877551020408</c:v>
                </c:pt>
                <c:pt idx="2">
                  <c:v>0.32653061224489793</c:v>
                </c:pt>
                <c:pt idx="3">
                  <c:v>0.23469387755102042</c:v>
                </c:pt>
                <c:pt idx="4">
                  <c:v>0.1326530612244898</c:v>
                </c:pt>
                <c:pt idx="5">
                  <c:v>7.1428571428571425E-2</c:v>
                </c:pt>
                <c:pt idx="6">
                  <c:v>7.1428571428571425E-2</c:v>
                </c:pt>
                <c:pt idx="7">
                  <c:v>1.020408163265306E-2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'Master Data'!$AP$83</c15:sqref>
                  <c15:dLbl>
                    <c:idx val="7"/>
                    <c:layout>
                      <c:manualLayout>
                        <c:x val="0.29050968341783501"/>
                        <c:y val="4.457285169383856E-3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20-0F51-4EA7-8CE4-0BC0C4357148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132-6919-47F8-9ACC-98DD9AFAB4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'Master Data'!$AO$74</c15:sqref>
                        </c15:formulaRef>
                      </c:ext>
                    </c:extLst>
                    <c:strCache>
                      <c:ptCount val="1"/>
                      <c:pt idx="0">
                        <c:v>% of All MP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1-EA97-4CDE-9787-E49149537B22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3-EA97-4CDE-9787-E49149537B22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5-EA97-4CDE-9787-E49149537B22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7-EA97-4CDE-9787-E49149537B22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9-EA97-4CDE-9787-E49149537B22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B-EA97-4CDE-9787-E49149537B22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D-EA97-4CDE-9787-E49149537B22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F-EA97-4CDE-9787-E49149537B22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'Master Data'!$A$75:$A$83</c15:sqref>
                        </c15:fullRef>
                        <c15:formulaRef>
                          <c15:sqref>'Master Data'!$A$75:$A$82</c15:sqref>
                        </c15:formulaRef>
                      </c:ext>
                    </c:extLst>
                    <c:strCache>
                      <c:ptCount val="8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Biking</c:v>
                      </c:pt>
                      <c:pt idx="7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'Master Data'!$AO$75:$AO$83</c15:sqref>
                        </c15:fullRef>
                        <c15:formulaRef>
                          <c15:sqref>'Master Data'!$AO$75:$AO$82</c15:sqref>
                        </c15:formulaRef>
                      </c:ext>
                    </c:extLst>
                    <c:numCache>
                      <c:formatCode>0%</c:formatCode>
                      <c:ptCount val="8"/>
                      <c:pt idx="0">
                        <c:v>0.60629921259842523</c:v>
                      </c:pt>
                      <c:pt idx="1">
                        <c:v>0.29921259842519687</c:v>
                      </c:pt>
                      <c:pt idx="2">
                        <c:v>0.27559055118110237</c:v>
                      </c:pt>
                      <c:pt idx="3">
                        <c:v>0.1889763779527559</c:v>
                      </c:pt>
                      <c:pt idx="4">
                        <c:v>0.10236220472440945</c:v>
                      </c:pt>
                      <c:pt idx="5">
                        <c:v>7.0866141732283464E-2</c:v>
                      </c:pt>
                      <c:pt idx="6">
                        <c:v>5.5118110236220472E-2</c:v>
                      </c:pt>
                      <c:pt idx="7">
                        <c:v>7.874015748031496E-3</c:v>
                      </c:pt>
                    </c:numCache>
                  </c:numRef>
                </c:val>
                <c:extLst>
                  <c:ext uri="{02D57815-91ED-43cb-92C2-25804820EDAC}">
                    <c15:categoryFilterExceptions/>
                  </c:ext>
                  <c:ext xmlns:c16="http://schemas.microsoft.com/office/drawing/2014/chart" uri="{C3380CC4-5D6E-409C-BE32-E72D297353CC}">
                    <c16:uniqueId val="{00000012-EA97-4CDE-9787-E49149537B22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REPORTING 'OFTEN' </a:t>
            </a:r>
          </a:p>
          <a:p>
            <a:pPr>
              <a:defRPr b="1"/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PRODUCE PURCHASE TYPES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Data'!$AO$104</c:f>
              <c:strCache>
                <c:ptCount val="1"/>
                <c:pt idx="0">
                  <c:v>% of All MP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Data'!$AO$105:$AO$110</c:f>
              <c:numCache>
                <c:formatCode>0%</c:formatCode>
                <c:ptCount val="6"/>
                <c:pt idx="0">
                  <c:v>0.71653543307086609</c:v>
                </c:pt>
                <c:pt idx="1">
                  <c:v>0.2283464566929134</c:v>
                </c:pt>
                <c:pt idx="2">
                  <c:v>0.29921259842519687</c:v>
                </c:pt>
                <c:pt idx="3">
                  <c:v>0.70866141732283461</c:v>
                </c:pt>
                <c:pt idx="4">
                  <c:v>0.33070866141732286</c:v>
                </c:pt>
                <c:pt idx="5">
                  <c:v>0.39370078740157483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0D-4F6A-B178-41F212CAA1BF}"/>
            </c:ext>
          </c:extLst>
        </c:ser>
        <c:ser>
          <c:idx val="1"/>
          <c:order val="1"/>
          <c:tx>
            <c:strRef>
              <c:f>'Master Data'!$AP$104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Data'!$AP$105:$AP$110</c:f>
              <c:numCache>
                <c:formatCode>0%</c:formatCode>
                <c:ptCount val="6"/>
                <c:pt idx="0">
                  <c:v>0.67346938775510201</c:v>
                </c:pt>
                <c:pt idx="1">
                  <c:v>0.24489795918367346</c:v>
                </c:pt>
                <c:pt idx="2">
                  <c:v>0.32653061224489793</c:v>
                </c:pt>
                <c:pt idx="3">
                  <c:v>0.67346938775510201</c:v>
                </c:pt>
                <c:pt idx="4">
                  <c:v>0.34693877551020408</c:v>
                </c:pt>
                <c:pt idx="5">
                  <c:v>0.37755102040816324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B-4BA3-8E8A-AF13F16D00B8}"/>
            </c:ext>
          </c:extLst>
        </c:ser>
        <c:ser>
          <c:idx val="2"/>
          <c:order val="2"/>
          <c:tx>
            <c:strRef>
              <c:f>'Master Data'!$AQ$104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Data'!$AQ$105:$AQ$110</c:f>
              <c:numCache>
                <c:formatCode>0%</c:formatCode>
                <c:ptCount val="6"/>
                <c:pt idx="0">
                  <c:v>0.86206896551724133</c:v>
                </c:pt>
                <c:pt idx="1">
                  <c:v>0.17241379310344829</c:v>
                </c:pt>
                <c:pt idx="2">
                  <c:v>0.20689655172413793</c:v>
                </c:pt>
                <c:pt idx="3">
                  <c:v>0.82758620689655171</c:v>
                </c:pt>
                <c:pt idx="4">
                  <c:v>0.27586206896551724</c:v>
                </c:pt>
                <c:pt idx="5">
                  <c:v>0.44827586206896552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B-4BA3-8E8A-AF13F16D00B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73216288"/>
        <c:axId val="273217248"/>
      </c:barChart>
      <c:catAx>
        <c:axId val="27321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7248"/>
        <c:crosses val="autoZero"/>
        <c:auto val="1"/>
        <c:lblAlgn val="ctr"/>
        <c:lblOffset val="100"/>
        <c:noMultiLvlLbl val="0"/>
      </c:catAx>
      <c:valAx>
        <c:axId val="27321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EASE OF ACCESS TO FRESH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Data'!$AU$46</c:f>
              <c:strCache>
                <c:ptCount val="1"/>
                <c:pt idx="0">
                  <c:v>% of All NSK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Data'!$AU$47:$AU$51</c:f>
              <c:numCache>
                <c:formatCode>0%</c:formatCode>
                <c:ptCount val="5"/>
                <c:pt idx="0">
                  <c:v>0.45669291338582679</c:v>
                </c:pt>
                <c:pt idx="1">
                  <c:v>0.36220472440944884</c:v>
                </c:pt>
                <c:pt idx="2">
                  <c:v>0.12598425196850394</c:v>
                </c:pt>
                <c:pt idx="3">
                  <c:v>3.937007874015748E-2</c:v>
                </c:pt>
                <c:pt idx="4">
                  <c:v>1.5748031496062992E-2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07-4E7B-ACDA-5C5079AE576A}"/>
            </c:ext>
          </c:extLst>
        </c:ser>
        <c:ser>
          <c:idx val="1"/>
          <c:order val="1"/>
          <c:tx>
            <c:strRef>
              <c:f>'Master Data'!$AV$46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Data'!$AV$47:$AV$51</c:f>
              <c:numCache>
                <c:formatCode>0%</c:formatCode>
                <c:ptCount val="5"/>
                <c:pt idx="0">
                  <c:v>8.6956521739130432E-2</c:v>
                </c:pt>
                <c:pt idx="1">
                  <c:v>0.2608695652173913</c:v>
                </c:pt>
                <c:pt idx="2">
                  <c:v>0.39130434782608697</c:v>
                </c:pt>
                <c:pt idx="3">
                  <c:v>0.17391304347826086</c:v>
                </c:pt>
                <c:pt idx="4">
                  <c:v>8.6956521739130432E-2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4F-49B3-A2C2-17B339D13119}"/>
            </c:ext>
          </c:extLst>
        </c:ser>
        <c:ser>
          <c:idx val="2"/>
          <c:order val="2"/>
          <c:tx>
            <c:strRef>
              <c:f>'Master Data'!$AW$46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Data'!$AW$47:$AW$51</c:f>
              <c:numCache>
                <c:formatCode>0%</c:formatCode>
                <c:ptCount val="5"/>
                <c:pt idx="0">
                  <c:v>0.53846153846153844</c:v>
                </c:pt>
                <c:pt idx="1">
                  <c:v>0.38461538461538464</c:v>
                </c:pt>
                <c:pt idx="2">
                  <c:v>6.7307692307692304E-2</c:v>
                </c:pt>
                <c:pt idx="3">
                  <c:v>9.6153846153846159E-3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2D-4EDA-A929-BEA7427FAEB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4986079"/>
        <c:axId val="1284989439"/>
        <c:extLst/>
      </c:barChart>
      <c:catAx>
        <c:axId val="1284986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9439"/>
        <c:crosses val="autoZero"/>
        <c:auto val="1"/>
        <c:lblAlgn val="ctr"/>
        <c:lblOffset val="100"/>
        <c:noMultiLvlLbl val="0"/>
      </c:catAx>
      <c:valAx>
        <c:axId val="128498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6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EXPERIENCE OF ACCESS TO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Data'!$AU$39</c:f>
              <c:strCache>
                <c:ptCount val="1"/>
                <c:pt idx="0">
                  <c:v>% of All NSK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Data'!$AU$40:$AU$44</c:f>
              <c:numCache>
                <c:formatCode>0%</c:formatCode>
                <c:ptCount val="5"/>
                <c:pt idx="0">
                  <c:v>0.41732283464566927</c:v>
                </c:pt>
                <c:pt idx="1">
                  <c:v>0.33070866141732286</c:v>
                </c:pt>
                <c:pt idx="2">
                  <c:v>0.19685039370078741</c:v>
                </c:pt>
                <c:pt idx="3">
                  <c:v>4.7244094488188976E-2</c:v>
                </c:pt>
                <c:pt idx="4">
                  <c:v>7.874015748031496E-3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DE-4CC7-AE94-8306361FA279}"/>
            </c:ext>
          </c:extLst>
        </c:ser>
        <c:ser>
          <c:idx val="1"/>
          <c:order val="1"/>
          <c:tx>
            <c:strRef>
              <c:f>'Master Data'!$AV$39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Data'!$AV$40:$AV$44</c:f>
              <c:numCache>
                <c:formatCode>0%</c:formatCode>
                <c:ptCount val="5"/>
                <c:pt idx="0">
                  <c:v>0.13043478260869565</c:v>
                </c:pt>
                <c:pt idx="1">
                  <c:v>0.21739130434782608</c:v>
                </c:pt>
                <c:pt idx="2">
                  <c:v>0.43478260869565216</c:v>
                </c:pt>
                <c:pt idx="3">
                  <c:v>0.17391304347826086</c:v>
                </c:pt>
                <c:pt idx="4">
                  <c:v>4.3478260869565216E-2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20-4CB6-A97B-248C12A79479}"/>
            </c:ext>
          </c:extLst>
        </c:ser>
        <c:ser>
          <c:idx val="2"/>
          <c:order val="2"/>
          <c:tx>
            <c:strRef>
              <c:f>'Master Data'!$AW$39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Data'!$AW$40:$AW$44</c:f>
              <c:numCache>
                <c:formatCode>0%</c:formatCode>
                <c:ptCount val="5"/>
                <c:pt idx="0">
                  <c:v>0.48076923076923078</c:v>
                </c:pt>
                <c:pt idx="1">
                  <c:v>0.35576923076923078</c:v>
                </c:pt>
                <c:pt idx="2">
                  <c:v>0.14423076923076922</c:v>
                </c:pt>
                <c:pt idx="3">
                  <c:v>1.9230769230769232E-2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F-4722-8A2C-65B3E92BAA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5021599"/>
        <c:axId val="1285019199"/>
        <c:extLst/>
      </c:barChart>
      <c:catAx>
        <c:axId val="1285021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19199"/>
        <c:crosses val="autoZero"/>
        <c:auto val="1"/>
        <c:lblAlgn val="ctr"/>
        <c:lblOffset val="100"/>
        <c:noMultiLvlLbl val="0"/>
      </c:catAx>
      <c:valAx>
        <c:axId val="128501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21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QUALITY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Data'!$AU$53</c:f>
              <c:strCache>
                <c:ptCount val="1"/>
                <c:pt idx="0">
                  <c:v>% of All NSK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Data'!$AU$54:$AU$58</c:f>
              <c:numCache>
                <c:formatCode>0%</c:formatCode>
                <c:ptCount val="5"/>
                <c:pt idx="0">
                  <c:v>0.31496062992125984</c:v>
                </c:pt>
                <c:pt idx="1">
                  <c:v>0.42519685039370081</c:v>
                </c:pt>
                <c:pt idx="2">
                  <c:v>0.24409448818897639</c:v>
                </c:pt>
                <c:pt idx="3">
                  <c:v>1.5748031496062992E-2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1F-4318-AB5B-B3F0717B0872}"/>
            </c:ext>
          </c:extLst>
        </c:ser>
        <c:ser>
          <c:idx val="1"/>
          <c:order val="1"/>
          <c:tx>
            <c:strRef>
              <c:f>'Master Data'!$AV$53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Data'!$AV$54:$AV$58</c:f>
              <c:numCache>
                <c:formatCode>0%</c:formatCode>
                <c:ptCount val="5"/>
                <c:pt idx="0">
                  <c:v>8.6956521739130432E-2</c:v>
                </c:pt>
                <c:pt idx="1">
                  <c:v>0.30434782608695654</c:v>
                </c:pt>
                <c:pt idx="2">
                  <c:v>0.52173913043478259</c:v>
                </c:pt>
                <c:pt idx="3">
                  <c:v>8.6956521739130432E-2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48-40FC-993A-0FC8948468F5}"/>
            </c:ext>
          </c:extLst>
        </c:ser>
        <c:ser>
          <c:idx val="2"/>
          <c:order val="2"/>
          <c:tx>
            <c:strRef>
              <c:f>'Master Data'!$AW$53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Data'!$AW$54:$AW$58</c:f>
              <c:numCache>
                <c:formatCode>0%</c:formatCode>
                <c:ptCount val="5"/>
                <c:pt idx="0">
                  <c:v>0.36538461538461536</c:v>
                </c:pt>
                <c:pt idx="1">
                  <c:v>0.45192307692307693</c:v>
                </c:pt>
                <c:pt idx="2">
                  <c:v>0.18269230769230768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8-42C1-A8C3-CEB39CB055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7580191"/>
        <c:axId val="1197585951"/>
        <c:extLst/>
      </c:barChart>
      <c:catAx>
        <c:axId val="1197580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5951"/>
        <c:crosses val="autoZero"/>
        <c:auto val="1"/>
        <c:lblAlgn val="ctr"/>
        <c:lblOffset val="100"/>
        <c:noMultiLvlLbl val="0"/>
      </c:catAx>
      <c:valAx>
        <c:axId val="1197585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0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VARIETY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Data'!$AU$60</c:f>
              <c:strCache>
                <c:ptCount val="1"/>
                <c:pt idx="0">
                  <c:v>% of All NSK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Data'!$AU$61:$AU$65</c:f>
              <c:numCache>
                <c:formatCode>0%</c:formatCode>
                <c:ptCount val="5"/>
                <c:pt idx="0">
                  <c:v>0.38582677165354329</c:v>
                </c:pt>
                <c:pt idx="1">
                  <c:v>0.37007874015748032</c:v>
                </c:pt>
                <c:pt idx="2">
                  <c:v>0.2125984251968504</c:v>
                </c:pt>
                <c:pt idx="3">
                  <c:v>2.3622047244094488E-2</c:v>
                </c:pt>
                <c:pt idx="4">
                  <c:v>7.874015748031496E-3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CB-4AC9-AD93-62A17DD5DB91}"/>
            </c:ext>
          </c:extLst>
        </c:ser>
        <c:ser>
          <c:idx val="1"/>
          <c:order val="1"/>
          <c:tx>
            <c:strRef>
              <c:f>'Master Data'!$AV$60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Data'!$AV$61:$AV$65</c:f>
              <c:numCache>
                <c:formatCode>0%</c:formatCode>
                <c:ptCount val="5"/>
                <c:pt idx="0">
                  <c:v>0.13043478260869565</c:v>
                </c:pt>
                <c:pt idx="1">
                  <c:v>0.17391304347826086</c:v>
                </c:pt>
                <c:pt idx="2">
                  <c:v>0.56521739130434778</c:v>
                </c:pt>
                <c:pt idx="3">
                  <c:v>8.6956521739130432E-2</c:v>
                </c:pt>
                <c:pt idx="4">
                  <c:v>4.3478260869565216E-2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14-44DF-ABD4-933D6402FD04}"/>
            </c:ext>
          </c:extLst>
        </c:ser>
        <c:ser>
          <c:idx val="2"/>
          <c:order val="2"/>
          <c:tx>
            <c:strRef>
              <c:f>'Master Data'!$AW$60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Data'!$AW$61:$AW$65</c:f>
              <c:numCache>
                <c:formatCode>0%</c:formatCode>
                <c:ptCount val="5"/>
                <c:pt idx="0">
                  <c:v>0.44230769230769229</c:v>
                </c:pt>
                <c:pt idx="1">
                  <c:v>0.41346153846153844</c:v>
                </c:pt>
                <c:pt idx="2">
                  <c:v>0.13461538461538461</c:v>
                </c:pt>
                <c:pt idx="3">
                  <c:v>9.6153846153846159E-3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63-4E4D-AE37-36CA9A0A55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90726703"/>
        <c:axId val="790728623"/>
        <c:extLst/>
      </c:barChart>
      <c:catAx>
        <c:axId val="790726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8623"/>
        <c:crosses val="autoZero"/>
        <c:auto val="1"/>
        <c:lblAlgn val="ctr"/>
        <c:lblOffset val="100"/>
        <c:noMultiLvlLbl val="0"/>
      </c:catAx>
      <c:valAx>
        <c:axId val="79072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6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DISTANCE TO MOST FREQUENTLY UTILIZED FOOD ACCESSPOINT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Data'!$AU$85</c:f>
              <c:strCache>
                <c:ptCount val="1"/>
                <c:pt idx="0">
                  <c:v>% of All NSK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Data'!$AU$86:$AU$90</c:f>
              <c:numCache>
                <c:formatCode>0%</c:formatCode>
                <c:ptCount val="5"/>
                <c:pt idx="0">
                  <c:v>0.17322834645669291</c:v>
                </c:pt>
                <c:pt idx="1">
                  <c:v>0.42519685039370081</c:v>
                </c:pt>
                <c:pt idx="2">
                  <c:v>0.22047244094488189</c:v>
                </c:pt>
                <c:pt idx="3">
                  <c:v>0.10236220472440945</c:v>
                </c:pt>
                <c:pt idx="4">
                  <c:v>7.874015748031496E-2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1799-4766-86F9-49EC39D24296}"/>
            </c:ext>
          </c:extLst>
        </c:ser>
        <c:ser>
          <c:idx val="1"/>
          <c:order val="1"/>
          <c:tx>
            <c:strRef>
              <c:f>'Master Data'!$AV$85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Data'!$AV$86:$AV$90</c:f>
              <c:numCache>
                <c:formatCode>0%</c:formatCode>
                <c:ptCount val="5"/>
                <c:pt idx="0">
                  <c:v>8.6956521739130432E-2</c:v>
                </c:pt>
                <c:pt idx="1">
                  <c:v>0.2608695652173913</c:v>
                </c:pt>
                <c:pt idx="2">
                  <c:v>0.34782608695652173</c:v>
                </c:pt>
                <c:pt idx="3">
                  <c:v>0.17391304347826086</c:v>
                </c:pt>
                <c:pt idx="4">
                  <c:v>0.13043478260869565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81-4308-B9C2-CDB8E237DD87}"/>
            </c:ext>
          </c:extLst>
        </c:ser>
        <c:ser>
          <c:idx val="2"/>
          <c:order val="2"/>
          <c:tx>
            <c:strRef>
              <c:f>'Master Data'!$AW$85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Data'!$AW$86:$AW$90</c:f>
              <c:numCache>
                <c:formatCode>0%</c:formatCode>
                <c:ptCount val="5"/>
                <c:pt idx="0">
                  <c:v>0.19230769230769232</c:v>
                </c:pt>
                <c:pt idx="1">
                  <c:v>0.46153846153846156</c:v>
                </c:pt>
                <c:pt idx="2">
                  <c:v>0.19230769230769232</c:v>
                </c:pt>
                <c:pt idx="3">
                  <c:v>8.6538461538461536E-2</c:v>
                </c:pt>
                <c:pt idx="4">
                  <c:v>6.7307692307692304E-2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A4-46A4-A0B1-77B404CD7E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7582576"/>
        <c:axId val="1357572976"/>
        <c:extLst/>
      </c:barChart>
      <c:catAx>
        <c:axId val="135758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72976"/>
        <c:crosses val="autoZero"/>
        <c:auto val="1"/>
        <c:lblAlgn val="ctr"/>
        <c:lblOffset val="100"/>
        <c:noMultiLvlLbl val="0"/>
      </c:catAx>
      <c:valAx>
        <c:axId val="135757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8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FREQUENCY OF TRANSPORTATION BARRIERS TO FOOD ACCESS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Data'!$AU$67</c:f>
              <c:strCache>
                <c:ptCount val="1"/>
                <c:pt idx="0">
                  <c:v>% of All NSK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Data'!$AU$68:$AU$72</c:f>
              <c:numCache>
                <c:formatCode>0%</c:formatCode>
                <c:ptCount val="5"/>
                <c:pt idx="0">
                  <c:v>0.68503937007874016</c:v>
                </c:pt>
                <c:pt idx="1">
                  <c:v>0.17322834645669291</c:v>
                </c:pt>
                <c:pt idx="2">
                  <c:v>0.11811023622047244</c:v>
                </c:pt>
                <c:pt idx="3">
                  <c:v>7.874015748031496E-3</c:v>
                </c:pt>
                <c:pt idx="4">
                  <c:v>1.5748031496062992E-2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00AE-4692-84CC-3D1CCF74F17E}"/>
            </c:ext>
          </c:extLst>
        </c:ser>
        <c:ser>
          <c:idx val="1"/>
          <c:order val="1"/>
          <c:tx>
            <c:strRef>
              <c:f>'Master Data'!$AV$67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Data'!$AV$68:$AV$72</c:f>
              <c:numCache>
                <c:formatCode>0%</c:formatCode>
                <c:ptCount val="5"/>
                <c:pt idx="0">
                  <c:v>0.43478260869565216</c:v>
                </c:pt>
                <c:pt idx="1">
                  <c:v>0.2608695652173913</c:v>
                </c:pt>
                <c:pt idx="2">
                  <c:v>0.17391304347826086</c:v>
                </c:pt>
                <c:pt idx="3">
                  <c:v>4.3478260869565216E-2</c:v>
                </c:pt>
                <c:pt idx="4">
                  <c:v>8.6956521739130432E-2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E4-4F61-8F31-1226845FC081}"/>
            </c:ext>
          </c:extLst>
        </c:ser>
        <c:ser>
          <c:idx val="2"/>
          <c:order val="2"/>
          <c:tx>
            <c:strRef>
              <c:f>'Master Data'!$AW$67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Data'!$AW$68:$AW$72</c:f>
              <c:numCache>
                <c:formatCode>0%</c:formatCode>
                <c:ptCount val="5"/>
                <c:pt idx="0">
                  <c:v>0.74038461538461542</c:v>
                </c:pt>
                <c:pt idx="1">
                  <c:v>0.15384615384615385</c:v>
                </c:pt>
                <c:pt idx="2">
                  <c:v>0.10576923076923077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24-4207-94B7-598A806A81B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6758672"/>
        <c:axId val="1546759152"/>
        <c:extLst/>
      </c:barChart>
      <c:catAx>
        <c:axId val="154675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9152"/>
        <c:crosses val="autoZero"/>
        <c:auto val="1"/>
        <c:lblAlgn val="ctr"/>
        <c:lblOffset val="100"/>
        <c:noMultiLvlLbl val="0"/>
      </c:catAx>
      <c:valAx>
        <c:axId val="154675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STORE used most often BY INDIVIDUALS REPORTING </a:t>
            </a:r>
          </a:p>
          <a:p>
            <a:pPr>
              <a:defRPr sz="1100" b="1"/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UTILIZATION OF ASSISTANCE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11"/>
          <c:order val="11"/>
          <c:tx>
            <c:strRef>
              <c:f>'Master Data'!$AS$92</c:f>
              <c:strCache>
                <c:ptCount val="1"/>
                <c:pt idx="0">
                  <c:v>NSK Reporting Assistance</c:v>
                </c:pt>
              </c:strCache>
              <c:extLst xmlns:c15="http://schemas.microsoft.com/office/drawing/2012/chart"/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5-539B-407F-8BA7-FA1439C2815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539B-407F-8BA7-FA1439C2815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9-539B-407F-8BA7-FA1439C2815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539B-407F-8BA7-FA1439C2815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539B-407F-8BA7-FA1439C2815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539B-407F-8BA7-FA1439C28155}"/>
              </c:ext>
            </c:extLst>
          </c:dPt>
          <c:dLbls>
            <c:dLbl>
              <c:idx val="3"/>
              <c:layout>
                <c:manualLayout>
                  <c:x val="-0.16691951813020098"/>
                  <c:y val="4.853251248422454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B-539B-407F-8BA7-FA1439C28155}"/>
                </c:ext>
              </c:extLst>
            </c:dLbl>
            <c:dLbl>
              <c:idx val="4"/>
              <c:layout>
                <c:manualLayout>
                  <c:x val="-0.21773223113461043"/>
                  <c:y val="2.8372831657575863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D-539B-407F-8BA7-FA1439C28155}"/>
                </c:ext>
              </c:extLst>
            </c:dLbl>
            <c:dLbl>
              <c:idx val="5"/>
              <c:layout>
                <c:manualLayout>
                  <c:x val="-0.27554968072287145"/>
                  <c:y val="-8.0265226447551932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F-539B-407F-8BA7-FA1439C281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5="http://schemas.microsoft.com/office/drawing/2012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'Master Data'!$A$93:$A$101</c15:sqref>
                  </c15:fullRef>
                </c:ext>
              </c:extLst>
              <c:f>'Master Data'!$A$93:$A$98</c:f>
              <c:strCache>
                <c:ptCount val="6"/>
                <c:pt idx="0">
                  <c:v>Supermarket</c:v>
                </c:pt>
                <c:pt idx="1">
                  <c:v>Box Stores</c:v>
                </c:pt>
                <c:pt idx="2">
                  <c:v>Dollar Store</c:v>
                </c:pt>
                <c:pt idx="3">
                  <c:v>Corner Store</c:v>
                </c:pt>
                <c:pt idx="4">
                  <c:v>Drug Store</c:v>
                </c:pt>
                <c:pt idx="5">
                  <c:v>Farmers Market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'Master Data'!$AS$93:$AS$101</c15:sqref>
                  </c15:fullRef>
                </c:ext>
              </c:extLst>
              <c:f>'Master Data'!$AS$93:$AS$98</c:f>
              <c:numCache>
                <c:formatCode>0%</c:formatCode>
                <c:ptCount val="6"/>
                <c:pt idx="0">
                  <c:v>0.65217391304347827</c:v>
                </c:pt>
                <c:pt idx="1">
                  <c:v>0.21739130434782608</c:v>
                </c:pt>
                <c:pt idx="2">
                  <c:v>0.13043478260869565</c:v>
                </c:pt>
                <c:pt idx="3">
                  <c:v>8.6956521739130432E-2</c:v>
                </c:pt>
                <c:pt idx="4">
                  <c:v>4.3478260869565216E-2</c:v>
                </c:pt>
                <c:pt idx="5">
                  <c:v>8.6956521739130432E-2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'Master Data'!$AS$99</c15:sqref>
                  <c15:spPr xmlns:c15="http://schemas.microsoft.com/office/drawing/2012/chart"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'Master Data'!$AS$100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'Master Data'!$AS$101</c15:sqref>
                  <c15:spPr xmlns:c15="http://schemas.microsoft.com/office/drawing/2012/chart"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  <c15:dLbl>
                    <c:idx val="5"/>
                    <c:layout>
                      <c:manualLayout>
                        <c:x val="0.26495161607968409"/>
                        <c:y val="1.6177504161408163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14F-3469-4307-975C-615E05E3168A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F6-539B-407F-8BA7-FA1439C2815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'Master Data'!$N$92</c15:sqref>
                        </c15:formulaRef>
                      </c:ext>
                    </c:extLst>
                    <c:strCache>
                      <c:ptCount val="1"/>
                      <c:pt idx="0">
                        <c:v>DEL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4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6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8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C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E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'Master Data'!$N$93:$N$101</c15:sqref>
                        </c15:fullRef>
                        <c15:formulaRef>
                          <c15:sqref>'Master Data'!$N$93:$N$98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1</c:v>
                      </c:pt>
                      <c:pt idx="1">
                        <c:v>0.42857142857142855</c:v>
                      </c:pt>
                      <c:pt idx="2">
                        <c:v>0.14285714285714285</c:v>
                      </c:pt>
                      <c:pt idx="3">
                        <c:v>0.14285714285714285</c:v>
                      </c:pt>
                      <c:pt idx="4">
                        <c:v>0.14285714285714285</c:v>
                      </c:pt>
                      <c:pt idx="5">
                        <c:v>0.14285714285714285</c:v>
                      </c:pt>
                    </c:numCache>
                  </c:numRef>
                </c:val>
                <c:extLst>
                  <c:ext uri="{02D57815-91ED-43cb-92C2-25804820EDAC}">
                    <c15:categoryFilterExceptions>
                      <c15:categoryFilterException>
                        <c15:sqref>'Master Data'!$N$99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Data'!$N$100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Data'!$N$101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25-539B-407F-8BA7-FA1439C28155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Data'!$O$92</c15:sqref>
                        </c15:formulaRef>
                      </c:ext>
                    </c:extLst>
                    <c:strCache>
                      <c:ptCount val="1"/>
                      <c:pt idx="0">
                        <c:v>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7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9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B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D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F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1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Data'!$O$93:$O$101</c15:sqref>
                        </c15:fullRef>
                        <c15:formulaRef>
                          <c15:sqref>'Master Data'!$O$93:$O$98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1</c:v>
                      </c:pt>
                      <c:pt idx="1">
                        <c:v>1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0.5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Data'!$O$99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Data'!$O$100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Data'!$O$101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38-539B-407F-8BA7-FA1439C28155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Data'!$T$92</c15:sqref>
                        </c15:formulaRef>
                      </c:ext>
                    </c:extLst>
                    <c:strCache>
                      <c:ptCount val="1"/>
                      <c:pt idx="0">
                        <c:v>DT/STKD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A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C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E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0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2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4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Data'!$T$93:$T$101</c15:sqref>
                        </c15:fullRef>
                        <c15:formulaRef>
                          <c15:sqref>'Master Data'!$T$93:$T$98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0.52173913043478259</c:v>
                      </c:pt>
                      <c:pt idx="1">
                        <c:v>0.30434782608695654</c:v>
                      </c:pt>
                      <c:pt idx="2">
                        <c:v>0.13043478260869565</c:v>
                      </c:pt>
                      <c:pt idx="3">
                        <c:v>0.16666666666666666</c:v>
                      </c:pt>
                      <c:pt idx="4">
                        <c:v>7.2463768115942032E-2</c:v>
                      </c:pt>
                      <c:pt idx="5">
                        <c:v>0.15942028985507245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Data'!$T$99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Data'!$T$100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Data'!$T$101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4B-539B-407F-8BA7-FA1439C28155}"/>
                  </c:ext>
                </c:extLst>
              </c15:ser>
            </c15:filteredPieSeries>
            <c15:filteredPi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Data'!$U$92</c15:sqref>
                        </c15:formulaRef>
                      </c:ext>
                    </c:extLst>
                    <c:strCache>
                      <c:ptCount val="1"/>
                      <c:pt idx="0">
                        <c:v>DT/STKD 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D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F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1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3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5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7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Data'!$U$93:$U$101</c15:sqref>
                        </c15:fullRef>
                        <c15:formulaRef>
                          <c15:sqref>'Master Data'!$U$93:$U$98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0.45833333333333331</c:v>
                      </c:pt>
                      <c:pt idx="1">
                        <c:v>0.38541666666666669</c:v>
                      </c:pt>
                      <c:pt idx="2">
                        <c:v>0.125</c:v>
                      </c:pt>
                      <c:pt idx="3">
                        <c:v>0.1875</c:v>
                      </c:pt>
                      <c:pt idx="4">
                        <c:v>7.2916666666666671E-2</c:v>
                      </c:pt>
                      <c:pt idx="5">
                        <c:v>9.375E-2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Data'!$U$99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Data'!$U$100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Data'!$U$101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5E-539B-407F-8BA7-FA1439C28155}"/>
                  </c:ext>
                </c:extLst>
              </c15:ser>
            </c15:filteredPieSeries>
            <c15:filteredPi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Data'!$Z$92</c15:sqref>
                        </c15:formulaRef>
                      </c:ext>
                    </c:extLst>
                    <c:strCache>
                      <c:ptCount val="1"/>
                      <c:pt idx="0">
                        <c:v>DUA/PR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0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2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4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6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8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A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Data'!$Z$93:$Z$101</c15:sqref>
                        </c15:fullRef>
                        <c15:formulaRef>
                          <c15:sqref>'Master Data'!$Z$93:$Z$98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0.83333333333333337</c:v>
                      </c:pt>
                      <c:pt idx="1">
                        <c:v>0.66666666666666663</c:v>
                      </c:pt>
                      <c:pt idx="2">
                        <c:v>0.33333333333333331</c:v>
                      </c:pt>
                      <c:pt idx="3">
                        <c:v>0.16666666666666666</c:v>
                      </c:pt>
                      <c:pt idx="4">
                        <c:v>0.33333333333333331</c:v>
                      </c:pt>
                      <c:pt idx="5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Data'!$Z$99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Data'!$Z$100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Data'!$Z$101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71-539B-407F-8BA7-FA1439C28155}"/>
                  </c:ext>
                </c:extLst>
              </c15:ser>
            </c15:filteredPieSeries>
            <c15:filteredPi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Data'!$AA$92</c15:sqref>
                        </c15:formulaRef>
                      </c:ext>
                    </c:extLst>
                    <c:strCache>
                      <c:ptCount val="1"/>
                      <c:pt idx="0">
                        <c:v>DUA/PR 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3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5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7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9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B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D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Data'!$AA$93:$AA$101</c15:sqref>
                        </c15:fullRef>
                        <c15:formulaRef>
                          <c15:sqref>'Master Data'!$AA$93:$AA$98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0.8</c:v>
                      </c:pt>
                      <c:pt idx="1">
                        <c:v>0.8</c:v>
                      </c:pt>
                      <c:pt idx="2">
                        <c:v>0.4</c:v>
                      </c:pt>
                      <c:pt idx="3">
                        <c:v>0.2</c:v>
                      </c:pt>
                      <c:pt idx="4">
                        <c:v>0.2</c:v>
                      </c:pt>
                      <c:pt idx="5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Data'!$AA$99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Data'!$AA$100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Data'!$AA$101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84-539B-407F-8BA7-FA1439C28155}"/>
                  </c:ext>
                </c:extLst>
              </c15:ser>
            </c15:filteredPieSeries>
            <c15:filteredPi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Data'!$AF$92</c15:sqref>
                        </c15:formulaRef>
                      </c:ext>
                    </c:extLst>
                    <c:strCache>
                      <c:ptCount val="1"/>
                      <c:pt idx="0">
                        <c:v>HH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6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8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A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C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E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0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Data'!$AF$93:$AF$101</c15:sqref>
                        </c15:fullRef>
                        <c15:formulaRef>
                          <c15:sqref>'Master Data'!$AF$93:$AF$98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0.48120300751879697</c:v>
                      </c:pt>
                      <c:pt idx="1">
                        <c:v>0.44360902255639095</c:v>
                      </c:pt>
                      <c:pt idx="2">
                        <c:v>0.43609022556390975</c:v>
                      </c:pt>
                      <c:pt idx="3">
                        <c:v>0.37593984962406013</c:v>
                      </c:pt>
                      <c:pt idx="4">
                        <c:v>0.18045112781954886</c:v>
                      </c:pt>
                      <c:pt idx="5">
                        <c:v>9.0225563909774431E-2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Data'!$AF$99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Data'!$AF$100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Data'!$AF$101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97-539B-407F-8BA7-FA1439C28155}"/>
                  </c:ext>
                </c:extLst>
              </c15:ser>
            </c15:filteredPieSeries>
            <c15:filteredPi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Data'!$AG$92</c15:sqref>
                        </c15:formulaRef>
                      </c:ext>
                    </c:extLst>
                    <c:strCache>
                      <c:ptCount val="1"/>
                      <c:pt idx="0">
                        <c:v>HH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9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B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D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F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1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3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Data'!$AG$93:$AG$101</c15:sqref>
                        </c15:fullRef>
                        <c15:formulaRef>
                          <c15:sqref>'Master Data'!$AG$93:$AG$98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0.49180327868852458</c:v>
                      </c:pt>
                      <c:pt idx="1">
                        <c:v>0.4344262295081967</c:v>
                      </c:pt>
                      <c:pt idx="2">
                        <c:v>0.4344262295081967</c:v>
                      </c:pt>
                      <c:pt idx="3">
                        <c:v>0.36885245901639346</c:v>
                      </c:pt>
                      <c:pt idx="4">
                        <c:v>0.1721311475409836</c:v>
                      </c:pt>
                      <c:pt idx="5">
                        <c:v>9.0163934426229511E-2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Data'!$AG$99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Data'!$AG$100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Data'!$AG$101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AA-539B-407F-8BA7-FA1439C28155}"/>
                  </c:ext>
                </c:extLst>
              </c15:ser>
            </c15:filteredPieSeries>
            <c15:filteredPi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Data'!$AL$92</c15:sqref>
                        </c15:formulaRef>
                      </c:ext>
                    </c:extLst>
                    <c:strCache>
                      <c:ptCount val="1"/>
                      <c:pt idx="0">
                        <c:v>MP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C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E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0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2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4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6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Data'!$AL$93:$AL$101</c15:sqref>
                        </c15:fullRef>
                        <c15:formulaRef>
                          <c15:sqref>'Master Data'!$AL$93:$AL$98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0.63779527559055116</c:v>
                      </c:pt>
                      <c:pt idx="1">
                        <c:v>0.44094488188976377</c:v>
                      </c:pt>
                      <c:pt idx="2">
                        <c:v>0.28346456692913385</c:v>
                      </c:pt>
                      <c:pt idx="3">
                        <c:v>0.19685039370078741</c:v>
                      </c:pt>
                      <c:pt idx="4">
                        <c:v>0.13385826771653545</c:v>
                      </c:pt>
                      <c:pt idx="5">
                        <c:v>0.10236220472440945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Data'!$AL$99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Data'!$AL$100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Data'!$AL$101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BD-539B-407F-8BA7-FA1439C28155}"/>
                  </c:ext>
                </c:extLst>
              </c15:ser>
            </c15:filteredPieSeries>
            <c15:filteredPi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Data'!$AM$92</c15:sqref>
                        </c15:formulaRef>
                      </c:ext>
                    </c:extLst>
                    <c:strCache>
                      <c:ptCount val="1"/>
                      <c:pt idx="0">
                        <c:v>MP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F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1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3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5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7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9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Data'!$AM$93:$AM$101</c15:sqref>
                        </c15:fullRef>
                        <c15:formulaRef>
                          <c15:sqref>'Master Data'!$AM$93:$AM$98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0.56122448979591832</c:v>
                      </c:pt>
                      <c:pt idx="1">
                        <c:v>0.43877551020408162</c:v>
                      </c:pt>
                      <c:pt idx="2">
                        <c:v>0.32653061224489793</c:v>
                      </c:pt>
                      <c:pt idx="3">
                        <c:v>0.21428571428571427</c:v>
                      </c:pt>
                      <c:pt idx="4">
                        <c:v>0.1326530612244898</c:v>
                      </c:pt>
                      <c:pt idx="5">
                        <c:v>0.11224489795918367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Data'!$AM$99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Data'!$AM$100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Data'!$AM$101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D0-539B-407F-8BA7-FA1439C28155}"/>
                  </c:ext>
                </c:extLst>
              </c15:ser>
            </c15:filteredPieSeries>
            <c15:filteredPi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Data'!$AR$92</c15:sqref>
                        </c15:formulaRef>
                      </c:ext>
                    </c:extLst>
                    <c:strCache>
                      <c:ptCount val="1"/>
                      <c:pt idx="0">
                        <c:v>NSK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2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4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6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8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A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C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Data'!$AR$93:$AR$101</c15:sqref>
                        </c15:fullRef>
                        <c15:formulaRef>
                          <c15:sqref>'Master Data'!$AR$93:$AR$98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0.79527559055118113</c:v>
                      </c:pt>
                      <c:pt idx="1">
                        <c:v>0.28346456692913385</c:v>
                      </c:pt>
                      <c:pt idx="2">
                        <c:v>0.11023622047244094</c:v>
                      </c:pt>
                      <c:pt idx="3">
                        <c:v>9.4488188976377951E-2</c:v>
                      </c:pt>
                      <c:pt idx="4">
                        <c:v>6.2992125984251968E-2</c:v>
                      </c:pt>
                      <c:pt idx="5">
                        <c:v>0.14960629921259844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Data'!$AR$99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Data'!$AR$100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Data'!$AR$101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E3-539B-407F-8BA7-FA1439C28155}"/>
                  </c:ext>
                </c:extLst>
              </c15:ser>
            </c15:filteredPieSeries>
            <c15:filteredPi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Data'!$AX$92</c15:sqref>
                        </c15:formulaRef>
                      </c:ext>
                    </c:extLst>
                    <c:strCache>
                      <c:ptCount val="1"/>
                      <c:pt idx="0">
                        <c:v>NS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8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A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C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E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0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2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Data'!$AX$93:$AX$101</c15:sqref>
                        </c15:fullRef>
                        <c15:formulaRef>
                          <c15:sqref>'Master Data'!$AX$93:$AX$98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0.6428571428571429</c:v>
                      </c:pt>
                      <c:pt idx="1">
                        <c:v>0.38571428571428573</c:v>
                      </c:pt>
                      <c:pt idx="2">
                        <c:v>0.31428571428571428</c:v>
                      </c:pt>
                      <c:pt idx="3">
                        <c:v>0.22857142857142856</c:v>
                      </c:pt>
                      <c:pt idx="4">
                        <c:v>0.14285714285714285</c:v>
                      </c:pt>
                      <c:pt idx="5">
                        <c:v>0.14285714285714285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Data'!$AX$99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Data'!$AX$100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Data'!$AX$101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109-539B-407F-8BA7-FA1439C28155}"/>
                  </c:ext>
                </c:extLst>
              </c15:ser>
            </c15:filteredPieSeries>
            <c15:filteredPi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Data'!$AY$92</c15:sqref>
                        </c15:formulaRef>
                      </c:ext>
                    </c:extLst>
                    <c:strCache>
                      <c:ptCount val="1"/>
                      <c:pt idx="0">
                        <c:v>NS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B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D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F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1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3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5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Data'!$AY$93:$AY$101</c15:sqref>
                        </c15:fullRef>
                        <c15:formulaRef>
                          <c15:sqref>'Master Data'!$AY$93:$AY$98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0.61363636363636365</c:v>
                      </c:pt>
                      <c:pt idx="1">
                        <c:v>0.42045454545454547</c:v>
                      </c:pt>
                      <c:pt idx="2">
                        <c:v>0.40909090909090912</c:v>
                      </c:pt>
                      <c:pt idx="3">
                        <c:v>0.25</c:v>
                      </c:pt>
                      <c:pt idx="4">
                        <c:v>0.19318181818181818</c:v>
                      </c:pt>
                      <c:pt idx="5">
                        <c:v>0.11363636363636363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Data'!$AY$99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Data'!$AY$100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Data'!$AY$101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11C-539B-407F-8BA7-FA1439C28155}"/>
                  </c:ext>
                </c:extLst>
              </c15:ser>
            </c15:filteredPieSeries>
            <c15:filteredPi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Data'!$BD$92</c15:sqref>
                        </c15:formulaRef>
                      </c:ext>
                    </c:extLst>
                    <c:strCache>
                      <c:ptCount val="1"/>
                      <c:pt idx="0">
                        <c:v>PV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E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0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2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4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6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8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Data'!$BD$93:$BD$101</c15:sqref>
                        </c15:fullRef>
                        <c15:formulaRef>
                          <c15:sqref>'Master Data'!$BD$93:$BD$98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1</c:v>
                      </c:pt>
                      <c:pt idx="1">
                        <c:v>1</c:v>
                      </c:pt>
                      <c:pt idx="2">
                        <c:v>0.5</c:v>
                      </c:pt>
                      <c:pt idx="3">
                        <c:v>0</c:v>
                      </c:pt>
                      <c:pt idx="4">
                        <c:v>0.5</c:v>
                      </c:pt>
                      <c:pt idx="5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Data'!$BD$99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Data'!$BD$100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Data'!$BD$101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12F-539B-407F-8BA7-FA1439C28155}"/>
                  </c:ext>
                </c:extLst>
              </c15:ser>
            </c15:filteredPieSeries>
            <c15:filteredPi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Data'!$BE$92</c15:sqref>
                        </c15:formulaRef>
                      </c:ext>
                    </c:extLst>
                    <c:strCache>
                      <c:ptCount val="1"/>
                      <c:pt idx="0">
                        <c:v>PV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1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3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5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7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9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B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Data'!$BE$93:$BE$101</c15:sqref>
                        </c15:fullRef>
                        <c15:formulaRef>
                          <c15:sqref>'Master Data'!$BE$93:$BE$98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1</c:v>
                      </c:pt>
                      <c:pt idx="1">
                        <c:v>1</c:v>
                      </c:pt>
                      <c:pt idx="2">
                        <c:v>0.5</c:v>
                      </c:pt>
                      <c:pt idx="3">
                        <c:v>0</c:v>
                      </c:pt>
                      <c:pt idx="4">
                        <c:v>0.5</c:v>
                      </c:pt>
                      <c:pt idx="5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Data'!$BE$99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Data'!$BE$100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Data'!$BE$101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142-539B-407F-8BA7-FA1439C28155}"/>
                  </c:ext>
                </c:extLst>
              </c15:ser>
            </c15:filteredPieSeries>
            <c15:filteredPi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Data'!$BJ$92</c15:sqref>
                        </c15:formulaRef>
                      </c:ext>
                    </c:extLst>
                    <c:strCache>
                      <c:ptCount val="1"/>
                      <c:pt idx="0">
                        <c:v>RD/BV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4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6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8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A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C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E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Data'!$BJ$93:$BJ$101</c15:sqref>
                        </c15:fullRef>
                        <c15:formulaRef>
                          <c15:sqref>'Master Data'!$BJ$93:$BJ$98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0.70512820512820518</c:v>
                      </c:pt>
                      <c:pt idx="1">
                        <c:v>0.44871794871794873</c:v>
                      </c:pt>
                      <c:pt idx="2">
                        <c:v>0.30769230769230771</c:v>
                      </c:pt>
                      <c:pt idx="3">
                        <c:v>0.20512820512820512</c:v>
                      </c:pt>
                      <c:pt idx="4">
                        <c:v>0.14102564102564102</c:v>
                      </c:pt>
                      <c:pt idx="5">
                        <c:v>8.9743589743589744E-2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Data'!$BJ$99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Data'!$BJ$100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Data'!$BJ$101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155-539B-407F-8BA7-FA1439C28155}"/>
                  </c:ext>
                </c:extLst>
              </c15:ser>
            </c15:filteredPieSeries>
            <c15:filteredPi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Data'!$BK$92</c15:sqref>
                        </c15:formulaRef>
                      </c:ext>
                    </c:extLst>
                    <c:strCache>
                      <c:ptCount val="1"/>
                      <c:pt idx="0">
                        <c:v>RD/BV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7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9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B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D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F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1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Data'!$BK$93:$BK$101</c15:sqref>
                        </c15:fullRef>
                        <c15:formulaRef>
                          <c15:sqref>'Master Data'!$BK$93:$BK$98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0.67500000000000004</c:v>
                      </c:pt>
                      <c:pt idx="1">
                        <c:v>0.47499999999999998</c:v>
                      </c:pt>
                      <c:pt idx="2">
                        <c:v>0.4</c:v>
                      </c:pt>
                      <c:pt idx="3">
                        <c:v>0.25</c:v>
                      </c:pt>
                      <c:pt idx="4">
                        <c:v>0.1</c:v>
                      </c:pt>
                      <c:pt idx="5">
                        <c:v>0.1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Data'!$BK$99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Data'!$BK$100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Data'!$BK$101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168-539B-407F-8BA7-FA1439C28155}"/>
                  </c:ext>
                </c:extLst>
              </c15:ser>
            </c15:filteredPieSeries>
            <c15:filteredPi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Data'!$BP$92</c15:sqref>
                        </c15:formulaRef>
                      </c:ext>
                    </c:extLst>
                    <c:strCache>
                      <c:ptCount val="1"/>
                      <c:pt idx="0">
                        <c:v>SC/GL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A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C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E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0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2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4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Data'!$BP$93:$BP$101</c15:sqref>
                        </c15:fullRef>
                        <c15:formulaRef>
                          <c15:sqref>'Master Data'!$BP$93:$BP$98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0.73255813953488369</c:v>
                      </c:pt>
                      <c:pt idx="1">
                        <c:v>0.5</c:v>
                      </c:pt>
                      <c:pt idx="2">
                        <c:v>0.1744186046511628</c:v>
                      </c:pt>
                      <c:pt idx="3">
                        <c:v>9.3023255813953487E-2</c:v>
                      </c:pt>
                      <c:pt idx="4">
                        <c:v>0.15116279069767441</c:v>
                      </c:pt>
                      <c:pt idx="5">
                        <c:v>0.16279069767441862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Data'!$BP$99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Data'!$BP$100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Data'!$BP$101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17B-539B-407F-8BA7-FA1439C28155}"/>
                  </c:ext>
                </c:extLst>
              </c15:ser>
            </c15:filteredPieSeries>
            <c15:filteredPie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Data'!$BQ$92</c15:sqref>
                        </c15:formulaRef>
                      </c:ext>
                    </c:extLst>
                    <c:strCache>
                      <c:ptCount val="1"/>
                      <c:pt idx="0">
                        <c:v>SC/GL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1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3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5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7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9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B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Data'!$BQ$93:$BQ$101</c15:sqref>
                        </c15:fullRef>
                        <c15:formulaRef>
                          <c15:sqref>'Master Data'!$BQ$93:$BQ$98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0.68627450980392157</c:v>
                      </c:pt>
                      <c:pt idx="1">
                        <c:v>0.5490196078431373</c:v>
                      </c:pt>
                      <c:pt idx="2">
                        <c:v>0.21568627450980393</c:v>
                      </c:pt>
                      <c:pt idx="3">
                        <c:v>7.8431372549019607E-2</c:v>
                      </c:pt>
                      <c:pt idx="4">
                        <c:v>0.17647058823529413</c:v>
                      </c:pt>
                      <c:pt idx="5">
                        <c:v>9.8039215686274508E-2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Data'!$BQ$99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Data'!$BQ$100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Data'!$BQ$101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2-539B-407F-8BA7-FA1439C28155}"/>
                  </c:ext>
                </c:extLst>
              </c15:ser>
            </c15:filteredPieSeries>
            <c15:filteredPi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Data'!$BV$92</c15:sqref>
                        </c15:formulaRef>
                      </c:ext>
                    </c:extLst>
                    <c:strCache>
                      <c:ptCount val="1"/>
                      <c:pt idx="0">
                        <c:v>WL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D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F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1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3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5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7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Data'!$BV$93:$BV$101</c15:sqref>
                        </c15:fullRef>
                        <c15:formulaRef>
                          <c15:sqref>'Master Data'!$BV$93:$BV$98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0.625</c:v>
                      </c:pt>
                      <c:pt idx="1">
                        <c:v>0.26041666666666669</c:v>
                      </c:pt>
                      <c:pt idx="2">
                        <c:v>0.26041666666666669</c:v>
                      </c:pt>
                      <c:pt idx="3">
                        <c:v>0.125</c:v>
                      </c:pt>
                      <c:pt idx="4">
                        <c:v>0.14583333333333334</c:v>
                      </c:pt>
                      <c:pt idx="5">
                        <c:v>4.1666666666666664E-2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Data'!$BV$99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Data'!$BV$100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Data'!$BV$101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18E-539B-407F-8BA7-FA1439C28155}"/>
                  </c:ext>
                </c:extLst>
              </c15:ser>
            </c15:filteredPieSeries>
            <c15:filteredPi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Data'!$BW$92</c15:sqref>
                        </c15:formulaRef>
                      </c:ext>
                    </c:extLst>
                    <c:strCache>
                      <c:ptCount val="1"/>
                      <c:pt idx="0">
                        <c:v>WL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0-539B-407F-8BA7-FA1439C2815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2-539B-407F-8BA7-FA1439C2815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4-539B-407F-8BA7-FA1439C2815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6-539B-407F-8BA7-FA1439C2815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8-539B-407F-8BA7-FA1439C2815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A-539B-407F-8BA7-FA1439C2815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Data'!$A$93:$A$101</c15:sqref>
                        </c15:fullRef>
                        <c15:formulaRef>
                          <c15:sqref>'Master Data'!$A$93:$A$98</c15:sqref>
                        </c15:formulaRef>
                      </c:ext>
                    </c:extLst>
                    <c:strCache>
                      <c:ptCount val="6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Data'!$BW$93:$BW$101</c15:sqref>
                        </c15:fullRef>
                        <c15:formulaRef>
                          <c15:sqref>'Master Data'!$BW$93:$BW$98</c15:sqref>
                        </c15:formulaRef>
                      </c:ext>
                    </c:extLst>
                    <c:numCache>
                      <c:formatCode>0%</c:formatCode>
                      <c:ptCount val="6"/>
                      <c:pt idx="0">
                        <c:v>0.5</c:v>
                      </c:pt>
                      <c:pt idx="1">
                        <c:v>0.21875</c:v>
                      </c:pt>
                      <c:pt idx="2">
                        <c:v>0.25</c:v>
                      </c:pt>
                      <c:pt idx="3">
                        <c:v>0.125</c:v>
                      </c:pt>
                      <c:pt idx="4">
                        <c:v>0.140625</c:v>
                      </c:pt>
                      <c:pt idx="5">
                        <c:v>3.125E-2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Data'!$BW$99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Data'!$BW$100</c15:sqref>
                        <c15:spPr xmlns:c15="http://schemas.microsoft.com/office/drawing/2012/chart">
                          <a:solidFill>
                            <a:schemeClr val="accent2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Data'!$BW$101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1A1-539B-407F-8BA7-FA1439C28155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MODES OF TRANSPORTATION BY INDIVIDUALS REPORTING UTILIZATION OF ASSISTANCE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267884859955335"/>
          <c:y val="0.34854357843531347"/>
          <c:w val="0.36686461067366571"/>
          <c:h val="0.61831114158482992"/>
        </c:manualLayout>
      </c:layout>
      <c:pieChart>
        <c:varyColors val="1"/>
        <c:ser>
          <c:idx val="0"/>
          <c:order val="0"/>
          <c:tx>
            <c:strRef>
              <c:f>'Master Data'!$AV$74</c:f>
              <c:strCache>
                <c:ptCount val="1"/>
                <c:pt idx="0">
                  <c:v>% of All 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4-5AC8-4DC6-B565-29024BCC249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6-5AC8-4DC6-B565-29024BCC249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8-5AC8-4DC6-B565-29024BCC249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A-5AC8-4DC6-B565-29024BCC249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C-5AC8-4DC6-B565-29024BCC249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E-5AC8-4DC6-B565-29024BCC249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5AC8-4DC6-B565-29024BCC2491}"/>
              </c:ext>
            </c:extLst>
          </c:dPt>
          <c:dLbls>
            <c:dLbl>
              <c:idx val="3"/>
              <c:layout>
                <c:manualLayout>
                  <c:x val="-9.2569501316954766E-2"/>
                  <c:y val="2.8361490646769523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5AC8-4DC6-B565-29024BCC2491}"/>
                </c:ext>
              </c:extLst>
            </c:dLbl>
            <c:dLbl>
              <c:idx val="4"/>
              <c:layout>
                <c:manualLayout>
                  <c:x val="-0.16971075241441705"/>
                  <c:y val="-2.430984912580251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5AC8-4DC6-B565-29024BCC2491}"/>
                </c:ext>
              </c:extLst>
            </c:dLbl>
            <c:dLbl>
              <c:idx val="5"/>
              <c:layout>
                <c:manualLayout>
                  <c:x val="-0.18734303837955127"/>
                  <c:y val="-0.10939432106611134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5AC8-4DC6-B565-29024BCC2491}"/>
                </c:ext>
              </c:extLst>
            </c:dLbl>
            <c:dLbl>
              <c:idx val="6"/>
              <c:layout>
                <c:manualLayout>
                  <c:x val="3.5264571930268392E-2"/>
                  <c:y val="-7.698118889837461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5AC8-4DC6-B565-29024BCC24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5="http://schemas.microsoft.com/office/drawing/2012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'Master Data'!$A$75:$A$83</c15:sqref>
                  </c15:fullRef>
                </c:ext>
              </c:extLst>
              <c:f>('Master Data'!$A$75:$A$80,'Master Data'!$A$82)</c:f>
              <c:strCache>
                <c:ptCount val="7"/>
                <c:pt idx="0">
                  <c:v>Personal Vehicle</c:v>
                </c:pt>
                <c:pt idx="1">
                  <c:v>Walking</c:v>
                </c:pt>
                <c:pt idx="2">
                  <c:v>Public Transportation</c:v>
                </c:pt>
                <c:pt idx="3">
                  <c:v>Rides from Friends/Family</c:v>
                </c:pt>
                <c:pt idx="4">
                  <c:v>Taxi/Uber</c:v>
                </c:pt>
                <c:pt idx="5">
                  <c:v>Delivery Services</c:v>
                </c:pt>
                <c:pt idx="6">
                  <c:v>Wheelchair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'Master Data'!$AV$75:$AV$83</c15:sqref>
                  </c15:fullRef>
                </c:ext>
              </c:extLst>
              <c:f>('Master Data'!$AV$75:$AV$80,'Master Data'!$AV$82)</c:f>
              <c:numCache>
                <c:formatCode>0%</c:formatCode>
                <c:ptCount val="7"/>
                <c:pt idx="0">
                  <c:v>0.73913043478260865</c:v>
                </c:pt>
                <c:pt idx="1">
                  <c:v>0.2608695652173913</c:v>
                </c:pt>
                <c:pt idx="2">
                  <c:v>0.13043478260869565</c:v>
                </c:pt>
                <c:pt idx="3">
                  <c:v>0.13043478260869565</c:v>
                </c:pt>
                <c:pt idx="4">
                  <c:v>4.3478260869565216E-2</c:v>
                </c:pt>
                <c:pt idx="5">
                  <c:v>4.3478260869565216E-2</c:v>
                </c:pt>
                <c:pt idx="6">
                  <c:v>4.3478260869565216E-2</c:v>
                </c:pt>
              </c:numCache>
            </c:numRef>
          </c:val>
          <c:extLst xmlns:c15="http://schemas.microsoft.com/office/drawing/2012/chart">
            <c:ext xmlns:c15="http://schemas.microsoft.com/office/drawing/2012/chart" uri="{02D57815-91ED-43cb-92C2-25804820EDAC}">
              <c15:categoryFilterExceptions>
                <c15:categoryFilterException>
                  <c15:sqref>'Master Data'!$AV$81</c15:sqref>
                  <c15:dLbl>
                    <c:idx val="5"/>
                    <c:layout>
                      <c:manualLayout>
                        <c:x val="0"/>
                        <c:y val="-9.3187754982243007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E-E491-4A09-B9FA-97754B8F1659}"/>
                      </c:ext>
                    </c:extLst>
                  </c15:dLbl>
                </c15:categoryFilterException>
                <c15:categoryFilterException>
                  <c15:sqref>'Master Data'!$AV$83</c15:sqref>
                  <c15:dLbl>
                    <c:idx val="6"/>
                    <c:layout>
                      <c:manualLayout>
                        <c:x val="0.22040357456417789"/>
                        <c:y val="-2.0258207604835463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F-E491-4A09-B9FA-97754B8F165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25-5AC8-4DC6-B565-29024BCC249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extLst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REPORTING 'OFTEN' </a:t>
            </a:r>
          </a:p>
          <a:p>
            <a:pPr>
              <a:defRPr b="1"/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PRODUCE PURCHASE TYPES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Data'!$AU$104</c:f>
              <c:strCache>
                <c:ptCount val="1"/>
                <c:pt idx="0">
                  <c:v>% of All NSK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Data'!$AU$105:$AU$110</c:f>
              <c:numCache>
                <c:formatCode>0%</c:formatCode>
                <c:ptCount val="6"/>
                <c:pt idx="0">
                  <c:v>0.88188976377952755</c:v>
                </c:pt>
                <c:pt idx="1">
                  <c:v>5.5118110236220472E-2</c:v>
                </c:pt>
                <c:pt idx="2">
                  <c:v>0.14960629921259844</c:v>
                </c:pt>
                <c:pt idx="3">
                  <c:v>0.88188976377952755</c:v>
                </c:pt>
                <c:pt idx="4">
                  <c:v>0.13385826771653545</c:v>
                </c:pt>
                <c:pt idx="5">
                  <c:v>0.32283464566929132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C5-4CCD-AE04-FB2A5C3C8718}"/>
            </c:ext>
          </c:extLst>
        </c:ser>
        <c:ser>
          <c:idx val="1"/>
          <c:order val="1"/>
          <c:tx>
            <c:strRef>
              <c:f>'Master Data'!$AV$104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Data'!$AV$105:$AV$110</c:f>
              <c:numCache>
                <c:formatCode>0%</c:formatCode>
                <c:ptCount val="6"/>
                <c:pt idx="0">
                  <c:v>0.69565217391304346</c:v>
                </c:pt>
                <c:pt idx="1">
                  <c:v>0</c:v>
                </c:pt>
                <c:pt idx="2">
                  <c:v>0.13043478260869565</c:v>
                </c:pt>
                <c:pt idx="3">
                  <c:v>0.69565217391304346</c:v>
                </c:pt>
                <c:pt idx="4">
                  <c:v>8.6956521739130432E-2</c:v>
                </c:pt>
                <c:pt idx="5">
                  <c:v>0.34782608695652173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A7-46D6-A1E5-AA94D2E4487F}"/>
            </c:ext>
          </c:extLst>
        </c:ser>
        <c:ser>
          <c:idx val="2"/>
          <c:order val="2"/>
          <c:tx>
            <c:strRef>
              <c:f>'Master Data'!$AW$104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Data'!$AW$105:$AW$110</c:f>
              <c:numCache>
                <c:formatCode>0%</c:formatCode>
                <c:ptCount val="6"/>
                <c:pt idx="0">
                  <c:v>0.92307692307692313</c:v>
                </c:pt>
                <c:pt idx="1">
                  <c:v>6.7307692307692304E-2</c:v>
                </c:pt>
                <c:pt idx="2">
                  <c:v>0.15384615384615385</c:v>
                </c:pt>
                <c:pt idx="3">
                  <c:v>0.92307692307692313</c:v>
                </c:pt>
                <c:pt idx="4">
                  <c:v>0.14423076923076922</c:v>
                </c:pt>
                <c:pt idx="5">
                  <c:v>0.31730769230769229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A7-46D6-A1E5-AA94D2E4487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73216288"/>
        <c:axId val="273217248"/>
      </c:barChart>
      <c:catAx>
        <c:axId val="27321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7248"/>
        <c:crosses val="autoZero"/>
        <c:auto val="1"/>
        <c:lblAlgn val="ctr"/>
        <c:lblOffset val="100"/>
        <c:noMultiLvlLbl val="0"/>
      </c:catAx>
      <c:valAx>
        <c:axId val="27321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EXPERIENCE OF ACCESS TO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Data'!$BA$39</c:f>
              <c:strCache>
                <c:ptCount val="1"/>
                <c:pt idx="0">
                  <c:v>% of All 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Data'!$BA$40:$BA$44</c:f>
              <c:numCache>
                <c:formatCode>0%</c:formatCode>
                <c:ptCount val="5"/>
                <c:pt idx="0">
                  <c:v>0.12857142857142856</c:v>
                </c:pt>
                <c:pt idx="1">
                  <c:v>0.41428571428571431</c:v>
                </c:pt>
                <c:pt idx="2">
                  <c:v>0.35714285714285715</c:v>
                </c:pt>
                <c:pt idx="3">
                  <c:v>9.285714285714286E-2</c:v>
                </c:pt>
                <c:pt idx="4">
                  <c:v>7.1428571428571426E-3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91-4F0A-8854-143A4EB8FA96}"/>
            </c:ext>
          </c:extLst>
        </c:ser>
        <c:ser>
          <c:idx val="1"/>
          <c:order val="1"/>
          <c:tx>
            <c:strRef>
              <c:f>'Master Data'!$BB$39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Data'!$BB$40:$BB$44</c:f>
              <c:numCache>
                <c:formatCode>0%</c:formatCode>
                <c:ptCount val="5"/>
                <c:pt idx="0">
                  <c:v>7.9545454545454544E-2</c:v>
                </c:pt>
                <c:pt idx="1">
                  <c:v>0.39772727272727271</c:v>
                </c:pt>
                <c:pt idx="2">
                  <c:v>0.39772727272727271</c:v>
                </c:pt>
                <c:pt idx="3">
                  <c:v>0.11363636363636363</c:v>
                </c:pt>
                <c:pt idx="4">
                  <c:v>1.1363636363636364E-2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B5-4646-83B2-CA76AF5B1624}"/>
            </c:ext>
          </c:extLst>
        </c:ser>
        <c:ser>
          <c:idx val="2"/>
          <c:order val="2"/>
          <c:tx>
            <c:strRef>
              <c:f>'Master Data'!$BC$39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Data'!$BC$40:$BC$44</c:f>
              <c:numCache>
                <c:formatCode>0%</c:formatCode>
                <c:ptCount val="5"/>
                <c:pt idx="0">
                  <c:v>0.21153846153846154</c:v>
                </c:pt>
                <c:pt idx="1">
                  <c:v>0.44230769230769229</c:v>
                </c:pt>
                <c:pt idx="2">
                  <c:v>0.28846153846153844</c:v>
                </c:pt>
                <c:pt idx="3">
                  <c:v>5.7692307692307696E-2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DF-4C61-BA2E-BD58DCAC299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5021599"/>
        <c:axId val="1285019199"/>
        <c:extLst/>
      </c:barChart>
      <c:catAx>
        <c:axId val="1285021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19199"/>
        <c:crosses val="autoZero"/>
        <c:auto val="1"/>
        <c:lblAlgn val="ctr"/>
        <c:lblOffset val="100"/>
        <c:noMultiLvlLbl val="0"/>
      </c:catAx>
      <c:valAx>
        <c:axId val="128501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21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EASE OF ACCESS TO FRESH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017789698396189E-2"/>
          <c:y val="0.20999789140819575"/>
          <c:w val="0.89601693214370426"/>
          <c:h val="0.580184087474897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'Master Data'!$BA$46</c:f>
              <c:strCache>
                <c:ptCount val="1"/>
                <c:pt idx="0">
                  <c:v>% of All 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Data'!$BA$47:$BA$51</c:f>
              <c:numCache>
                <c:formatCode>0%</c:formatCode>
                <c:ptCount val="5"/>
                <c:pt idx="0">
                  <c:v>0.18571428571428572</c:v>
                </c:pt>
                <c:pt idx="1">
                  <c:v>0.25714285714285712</c:v>
                </c:pt>
                <c:pt idx="2">
                  <c:v>0.37142857142857144</c:v>
                </c:pt>
                <c:pt idx="3">
                  <c:v>0.1357142857142857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6B-4A3F-A804-375B3FF38BCD}"/>
            </c:ext>
          </c:extLst>
        </c:ser>
        <c:ser>
          <c:idx val="1"/>
          <c:order val="1"/>
          <c:tx>
            <c:strRef>
              <c:f>'Master Data'!$BB$46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Data'!$BB$47:$BB$51</c:f>
              <c:numCache>
                <c:formatCode>0%</c:formatCode>
                <c:ptCount val="5"/>
                <c:pt idx="0">
                  <c:v>0.125</c:v>
                </c:pt>
                <c:pt idx="1">
                  <c:v>0.18181818181818182</c:v>
                </c:pt>
                <c:pt idx="2">
                  <c:v>0.40909090909090912</c:v>
                </c:pt>
                <c:pt idx="3">
                  <c:v>0.20454545454545456</c:v>
                </c:pt>
                <c:pt idx="4">
                  <c:v>7.9545454545454544E-2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9-47AD-8B83-87143F65F020}"/>
            </c:ext>
          </c:extLst>
        </c:ser>
        <c:ser>
          <c:idx val="2"/>
          <c:order val="2"/>
          <c:tx>
            <c:strRef>
              <c:f>'Master Data'!$BC$46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Data'!$BC$47:$BC$51</c:f>
              <c:numCache>
                <c:formatCode>0%</c:formatCode>
                <c:ptCount val="5"/>
                <c:pt idx="0">
                  <c:v>0.28846153846153844</c:v>
                </c:pt>
                <c:pt idx="1">
                  <c:v>0.38461538461538464</c:v>
                </c:pt>
                <c:pt idx="2">
                  <c:v>0.30769230769230771</c:v>
                </c:pt>
                <c:pt idx="3">
                  <c:v>1.9230769230769232E-2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B9-4D7E-8CFA-CAAC2E6F9AF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4986079"/>
        <c:axId val="1284989439"/>
        <c:extLst/>
      </c:barChart>
      <c:catAx>
        <c:axId val="1284986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9439"/>
        <c:crosses val="autoZero"/>
        <c:auto val="1"/>
        <c:lblAlgn val="ctr"/>
        <c:lblOffset val="100"/>
        <c:noMultiLvlLbl val="0"/>
      </c:catAx>
      <c:valAx>
        <c:axId val="128498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6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QUALITY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Data'!$BA$53</c:f>
              <c:strCache>
                <c:ptCount val="1"/>
                <c:pt idx="0">
                  <c:v>% of All 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Data'!$BA$54:$BA$58</c:f>
              <c:numCache>
                <c:formatCode>0%</c:formatCode>
                <c:ptCount val="5"/>
                <c:pt idx="0">
                  <c:v>0.19285714285714287</c:v>
                </c:pt>
                <c:pt idx="1">
                  <c:v>0.44285714285714284</c:v>
                </c:pt>
                <c:pt idx="2">
                  <c:v>0.32857142857142857</c:v>
                </c:pt>
                <c:pt idx="3">
                  <c:v>3.5714285714285712E-2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AF-45DA-A896-200EBB863FE3}"/>
            </c:ext>
          </c:extLst>
        </c:ser>
        <c:ser>
          <c:idx val="1"/>
          <c:order val="1"/>
          <c:tx>
            <c:strRef>
              <c:f>'Master Data'!$BB$53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Data'!$BB$54:$BB$58</c:f>
              <c:numCache>
                <c:formatCode>0%</c:formatCode>
                <c:ptCount val="5"/>
                <c:pt idx="0">
                  <c:v>0.15909090909090909</c:v>
                </c:pt>
                <c:pt idx="1">
                  <c:v>0.44318181818181818</c:v>
                </c:pt>
                <c:pt idx="2">
                  <c:v>0.36363636363636365</c:v>
                </c:pt>
                <c:pt idx="3">
                  <c:v>3.4090909090909088E-2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EB-4F31-8FA2-4E46037D6A5F}"/>
            </c:ext>
          </c:extLst>
        </c:ser>
        <c:ser>
          <c:idx val="2"/>
          <c:order val="2"/>
          <c:tx>
            <c:strRef>
              <c:f>'Master Data'!$BC$53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Data'!$BC$54:$BC$58</c:f>
              <c:numCache>
                <c:formatCode>0%</c:formatCode>
                <c:ptCount val="5"/>
                <c:pt idx="0">
                  <c:v>0.25</c:v>
                </c:pt>
                <c:pt idx="1">
                  <c:v>0.44230769230769229</c:v>
                </c:pt>
                <c:pt idx="2">
                  <c:v>0.26923076923076922</c:v>
                </c:pt>
                <c:pt idx="3">
                  <c:v>3.8461538461538464E-2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67-4B03-9357-DA4BE96A227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7580191"/>
        <c:axId val="1197585951"/>
        <c:extLst/>
      </c:barChart>
      <c:catAx>
        <c:axId val="1197580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5951"/>
        <c:crosses val="autoZero"/>
        <c:auto val="1"/>
        <c:lblAlgn val="ctr"/>
        <c:lblOffset val="100"/>
        <c:noMultiLvlLbl val="0"/>
      </c:catAx>
      <c:valAx>
        <c:axId val="1197585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0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VARIETY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Data'!$BA$60</c:f>
              <c:strCache>
                <c:ptCount val="1"/>
                <c:pt idx="0">
                  <c:v>% of All 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Data'!$BA$61:$BA$65</c:f>
              <c:numCache>
                <c:formatCode>0%</c:formatCode>
                <c:ptCount val="5"/>
                <c:pt idx="0">
                  <c:v>0.22142857142857142</c:v>
                </c:pt>
                <c:pt idx="1">
                  <c:v>0.40714285714285714</c:v>
                </c:pt>
                <c:pt idx="2">
                  <c:v>0.32142857142857145</c:v>
                </c:pt>
                <c:pt idx="3">
                  <c:v>2.8571428571428571E-2</c:v>
                </c:pt>
                <c:pt idx="4">
                  <c:v>2.1428571428571429E-2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3E-43D9-A6C1-8EFD1C34CEE6}"/>
            </c:ext>
          </c:extLst>
        </c:ser>
        <c:ser>
          <c:idx val="1"/>
          <c:order val="1"/>
          <c:tx>
            <c:strRef>
              <c:f>'Master Data'!$BB$60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Data'!$BB$61:$BB$65</c:f>
              <c:numCache>
                <c:formatCode>0%</c:formatCode>
                <c:ptCount val="5"/>
                <c:pt idx="0">
                  <c:v>0.19318181818181818</c:v>
                </c:pt>
                <c:pt idx="1">
                  <c:v>0.39772727272727271</c:v>
                </c:pt>
                <c:pt idx="2">
                  <c:v>0.35227272727272729</c:v>
                </c:pt>
                <c:pt idx="3">
                  <c:v>3.4090909090909088E-2</c:v>
                </c:pt>
                <c:pt idx="4">
                  <c:v>2.2727272727272728E-2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CF-4BA8-8C75-9D419A9F0CF4}"/>
            </c:ext>
          </c:extLst>
        </c:ser>
        <c:ser>
          <c:idx val="2"/>
          <c:order val="2"/>
          <c:tx>
            <c:strRef>
              <c:f>'Master Data'!$BC$60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Data'!$BC$61:$BC$65</c:f>
              <c:numCache>
                <c:formatCode>0%</c:formatCode>
                <c:ptCount val="5"/>
                <c:pt idx="0">
                  <c:v>0.26923076923076922</c:v>
                </c:pt>
                <c:pt idx="1">
                  <c:v>0.42307692307692307</c:v>
                </c:pt>
                <c:pt idx="2">
                  <c:v>0.26923076923076922</c:v>
                </c:pt>
                <c:pt idx="3">
                  <c:v>1.9230769230769232E-2</c:v>
                </c:pt>
                <c:pt idx="4">
                  <c:v>1.9230769230769232E-2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5C-4B55-8B8C-44455E217BD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90726703"/>
        <c:axId val="790728623"/>
        <c:extLst/>
      </c:barChart>
      <c:catAx>
        <c:axId val="790726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8623"/>
        <c:crosses val="autoZero"/>
        <c:auto val="1"/>
        <c:lblAlgn val="ctr"/>
        <c:lblOffset val="100"/>
        <c:noMultiLvlLbl val="0"/>
      </c:catAx>
      <c:valAx>
        <c:axId val="79072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6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DISTANCE TO MOST FREQUENTLY UTILIZED FOOD ACCESSPOINT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Data'!$BA$85</c:f>
              <c:strCache>
                <c:ptCount val="1"/>
                <c:pt idx="0">
                  <c:v>% of All 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Data'!$BA$86:$BA$90</c:f>
              <c:numCache>
                <c:formatCode>0%</c:formatCode>
                <c:ptCount val="5"/>
                <c:pt idx="0">
                  <c:v>0.15</c:v>
                </c:pt>
                <c:pt idx="1">
                  <c:v>0.50714285714285712</c:v>
                </c:pt>
                <c:pt idx="2">
                  <c:v>0.25714285714285712</c:v>
                </c:pt>
                <c:pt idx="3">
                  <c:v>7.1428571428571425E-2</c:v>
                </c:pt>
                <c:pt idx="4">
                  <c:v>1.4285714285714285E-2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F090-4F5A-9E07-E5F2FFBBA148}"/>
            </c:ext>
          </c:extLst>
        </c:ser>
        <c:ser>
          <c:idx val="1"/>
          <c:order val="1"/>
          <c:tx>
            <c:strRef>
              <c:f>'Master Data'!$BB$85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Data'!$BB$86:$BB$90</c:f>
              <c:numCache>
                <c:formatCode>0%</c:formatCode>
                <c:ptCount val="5"/>
                <c:pt idx="0">
                  <c:v>0.15909090909090909</c:v>
                </c:pt>
                <c:pt idx="1">
                  <c:v>0.5</c:v>
                </c:pt>
                <c:pt idx="2">
                  <c:v>0.27272727272727271</c:v>
                </c:pt>
                <c:pt idx="3">
                  <c:v>4.5454545454545456E-2</c:v>
                </c:pt>
                <c:pt idx="4">
                  <c:v>2.2727272727272728E-2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AF-4087-BBEE-6F9C929E0C08}"/>
            </c:ext>
          </c:extLst>
        </c:ser>
        <c:ser>
          <c:idx val="2"/>
          <c:order val="2"/>
          <c:tx>
            <c:strRef>
              <c:f>'Master Data'!$BC$85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Data'!$BC$86:$BC$90</c:f>
              <c:numCache>
                <c:formatCode>0%</c:formatCode>
                <c:ptCount val="5"/>
                <c:pt idx="0">
                  <c:v>0.13461538461538461</c:v>
                </c:pt>
                <c:pt idx="1">
                  <c:v>0.51923076923076927</c:v>
                </c:pt>
                <c:pt idx="2">
                  <c:v>0.23076923076923078</c:v>
                </c:pt>
                <c:pt idx="3">
                  <c:v>0.11538461538461539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C-4313-A648-7B3BAB41D47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7582576"/>
        <c:axId val="1357572976"/>
        <c:extLst/>
      </c:barChart>
      <c:catAx>
        <c:axId val="135758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72976"/>
        <c:crosses val="autoZero"/>
        <c:auto val="1"/>
        <c:lblAlgn val="ctr"/>
        <c:lblOffset val="100"/>
        <c:noMultiLvlLbl val="0"/>
      </c:catAx>
      <c:valAx>
        <c:axId val="135757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8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FREQUENCY OF TRANSPORTATION BARRIERS TO FOOD ACCESS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Data'!$BA$67</c:f>
              <c:strCache>
                <c:ptCount val="1"/>
                <c:pt idx="0">
                  <c:v>% of All 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Data'!$BA$68:$BA$72</c:f>
              <c:numCache>
                <c:formatCode>0%</c:formatCode>
                <c:ptCount val="5"/>
                <c:pt idx="0">
                  <c:v>0.35</c:v>
                </c:pt>
                <c:pt idx="1">
                  <c:v>0.20714285714285716</c:v>
                </c:pt>
                <c:pt idx="2">
                  <c:v>0.21428571428571427</c:v>
                </c:pt>
                <c:pt idx="3">
                  <c:v>0.12142857142857143</c:v>
                </c:pt>
                <c:pt idx="4">
                  <c:v>0.10714285714285714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1B64-4960-8BF8-C4CA1F5082BE}"/>
            </c:ext>
          </c:extLst>
        </c:ser>
        <c:ser>
          <c:idx val="1"/>
          <c:order val="1"/>
          <c:tx>
            <c:strRef>
              <c:f>'Master Data'!$BB$67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Data'!$BB$68:$BB$72</c:f>
              <c:numCache>
                <c:formatCode>0%</c:formatCode>
                <c:ptCount val="5"/>
                <c:pt idx="0">
                  <c:v>0.17045454545454544</c:v>
                </c:pt>
                <c:pt idx="1">
                  <c:v>0.21590909090909091</c:v>
                </c:pt>
                <c:pt idx="2">
                  <c:v>0.25</c:v>
                </c:pt>
                <c:pt idx="3">
                  <c:v>0.19318181818181818</c:v>
                </c:pt>
                <c:pt idx="4">
                  <c:v>0.17045454545454544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3B-4486-B63A-CB2B21FE9E2D}"/>
            </c:ext>
          </c:extLst>
        </c:ser>
        <c:ser>
          <c:idx val="2"/>
          <c:order val="2"/>
          <c:tx>
            <c:strRef>
              <c:f>'Master Data'!$BC$67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Data'!$BC$68:$BC$72</c:f>
              <c:numCache>
                <c:formatCode>0%</c:formatCode>
                <c:ptCount val="5"/>
                <c:pt idx="0">
                  <c:v>0.65384615384615385</c:v>
                </c:pt>
                <c:pt idx="1">
                  <c:v>0.19230769230769232</c:v>
                </c:pt>
                <c:pt idx="2">
                  <c:v>0.15384615384615385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ED-4A6D-BDCF-CAE42EA8A31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6758672"/>
        <c:axId val="1546759152"/>
        <c:extLst/>
      </c:barChart>
      <c:catAx>
        <c:axId val="154675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9152"/>
        <c:crosses val="autoZero"/>
        <c:auto val="1"/>
        <c:lblAlgn val="ctr"/>
        <c:lblOffset val="100"/>
        <c:noMultiLvlLbl val="0"/>
      </c:catAx>
      <c:valAx>
        <c:axId val="154675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STORE used most often BY INDIVIDUALS REPORTING </a:t>
            </a:r>
          </a:p>
          <a:p>
            <a:pPr>
              <a:defRPr sz="1100" b="1"/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UTILIZATION OF ASSISTANCE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13"/>
          <c:order val="13"/>
          <c:tx>
            <c:strRef>
              <c:f>'Master Data'!$AY$92</c:f>
              <c:strCache>
                <c:ptCount val="1"/>
                <c:pt idx="0">
                  <c:v>NS Reporting Assistance</c:v>
                </c:pt>
              </c:strCache>
              <c:extLst xmlns:c15="http://schemas.microsoft.com/office/drawing/2012/chart"/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8-EEAE-4537-8231-1AEC44F26F5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A-EEAE-4537-8231-1AEC44F26F5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C-EEAE-4537-8231-1AEC44F26F5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E-EEAE-4537-8231-1AEC44F26F5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0-EEAE-4537-8231-1AEC44F26F5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2-EEAE-4537-8231-1AEC44F26F5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4-EEAE-4537-8231-1AEC44F26F5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6-EEAE-4537-8231-1AEC44F26F5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8-EEAE-4537-8231-1AEC44F26F5C}"/>
              </c:ext>
            </c:extLst>
          </c:dPt>
          <c:dLbls>
            <c:dLbl>
              <c:idx val="4"/>
              <c:layout>
                <c:manualLayout>
                  <c:x val="-0.14420479026739325"/>
                  <c:y val="-7.2423350736042183E-1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0-EEAE-4537-8231-1AEC44F26F5C}"/>
                </c:ext>
              </c:extLst>
            </c:dLbl>
            <c:dLbl>
              <c:idx val="5"/>
              <c:layout>
                <c:manualLayout>
                  <c:x val="-0.16480547459130654"/>
                  <c:y val="3.9504102205510918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2-EEAE-4537-8231-1AEC44F26F5C}"/>
                </c:ext>
              </c:extLst>
            </c:dLbl>
            <c:dLbl>
              <c:idx val="6"/>
              <c:layout>
                <c:manualLayout>
                  <c:x val="-0.20343175769864405"/>
                  <c:y val="-4.74049226466130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4-EEAE-4537-8231-1AEC44F26F5C}"/>
                </c:ext>
              </c:extLst>
            </c:dLbl>
            <c:dLbl>
              <c:idx val="7"/>
              <c:layout>
                <c:manualLayout>
                  <c:x val="5.1501710809783293E-3"/>
                  <c:y val="7.9008204411021646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6-EEAE-4537-8231-1AEC44F26F5C}"/>
                </c:ext>
              </c:extLst>
            </c:dLbl>
            <c:dLbl>
              <c:idx val="8"/>
              <c:layout>
                <c:manualLayout>
                  <c:x val="0.39141300215435298"/>
                  <c:y val="-1.5801640882204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8-EEAE-4537-8231-1AEC44F26F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5="http://schemas.microsoft.com/office/drawing/2012/chart">
              <c:ext xmlns:c15="http://schemas.microsoft.com/office/drawing/2012/chart" uri="{CE6537A1-D6FC-4f65-9D91-7224C49458BB}"/>
            </c:extLst>
          </c:dLbls>
          <c:cat>
            <c:strRef>
              <c:f>'Master Data'!$A$93:$A$101</c:f>
              <c:strCache>
                <c:ptCount val="9"/>
                <c:pt idx="0">
                  <c:v>Supermarket</c:v>
                </c:pt>
                <c:pt idx="1">
                  <c:v>Box Stores</c:v>
                </c:pt>
                <c:pt idx="2">
                  <c:v>Dollar Store</c:v>
                </c:pt>
                <c:pt idx="3">
                  <c:v>Corner Store</c:v>
                </c:pt>
                <c:pt idx="4">
                  <c:v>Drug Store</c:v>
                </c:pt>
                <c:pt idx="5">
                  <c:v>Farmers Market</c:v>
                </c:pt>
                <c:pt idx="6">
                  <c:v>Wholesale Club</c:v>
                </c:pt>
                <c:pt idx="7">
                  <c:v>Food Co-op</c:v>
                </c:pt>
                <c:pt idx="8">
                  <c:v>Specialty Market</c:v>
                </c:pt>
              </c:strCache>
              <c:extLst xmlns:c15="http://schemas.microsoft.com/office/drawing/2012/chart"/>
            </c:strRef>
          </c:cat>
          <c:val>
            <c:numRef>
              <c:f>'Master Data'!$AY$93:$AY$101</c:f>
              <c:numCache>
                <c:formatCode>0%</c:formatCode>
                <c:ptCount val="9"/>
                <c:pt idx="0">
                  <c:v>0.61363636363636365</c:v>
                </c:pt>
                <c:pt idx="1">
                  <c:v>0.42045454545454547</c:v>
                </c:pt>
                <c:pt idx="2">
                  <c:v>0.40909090909090912</c:v>
                </c:pt>
                <c:pt idx="3">
                  <c:v>0.25</c:v>
                </c:pt>
                <c:pt idx="4">
                  <c:v>0.19318181818181818</c:v>
                </c:pt>
                <c:pt idx="5">
                  <c:v>0.11363636363636363</c:v>
                </c:pt>
                <c:pt idx="6">
                  <c:v>9.0909090909090912E-2</c:v>
                </c:pt>
                <c:pt idx="7">
                  <c:v>6.8181818181818177E-2</c:v>
                </c:pt>
                <c:pt idx="8">
                  <c:v>4.5454545454545456E-2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109-EEAE-4537-8231-1AEC44F26F5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'Master Data'!$N$92</c15:sqref>
                        </c15:formulaRef>
                      </c:ext>
                    </c:extLst>
                    <c:strCache>
                      <c:ptCount val="1"/>
                      <c:pt idx="0">
                        <c:v>DEL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4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6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8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C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E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20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22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24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'Master Data'!$N$93:$N$101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1</c:v>
                      </c:pt>
                      <c:pt idx="1">
                        <c:v>0.42857142857142855</c:v>
                      </c:pt>
                      <c:pt idx="2">
                        <c:v>0.14285714285714285</c:v>
                      </c:pt>
                      <c:pt idx="3">
                        <c:v>0.14285714285714285</c:v>
                      </c:pt>
                      <c:pt idx="4">
                        <c:v>0.14285714285714285</c:v>
                      </c:pt>
                      <c:pt idx="5">
                        <c:v>0.14285714285714285</c:v>
                      </c:pt>
                      <c:pt idx="6">
                        <c:v>0.14285714285714285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5-EEAE-4537-8231-1AEC44F26F5C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Data'!$O$92</c15:sqref>
                        </c15:formulaRef>
                      </c:ext>
                    </c:extLst>
                    <c:strCache>
                      <c:ptCount val="1"/>
                      <c:pt idx="0">
                        <c:v>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7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9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B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D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F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1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3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5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7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Data'!$O$93:$O$101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1</c:v>
                      </c:pt>
                      <c:pt idx="1">
                        <c:v>1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0.5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38-EEAE-4537-8231-1AEC44F26F5C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Data'!$T$92</c15:sqref>
                        </c15:formulaRef>
                      </c:ext>
                    </c:extLst>
                    <c:strCache>
                      <c:ptCount val="1"/>
                      <c:pt idx="0">
                        <c:v>DT/STKD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A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C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E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0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2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4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6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8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A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Data'!$T$93:$T$101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0.52173913043478259</c:v>
                      </c:pt>
                      <c:pt idx="1">
                        <c:v>0.30434782608695654</c:v>
                      </c:pt>
                      <c:pt idx="2">
                        <c:v>0.13043478260869565</c:v>
                      </c:pt>
                      <c:pt idx="3">
                        <c:v>0.16666666666666666</c:v>
                      </c:pt>
                      <c:pt idx="4">
                        <c:v>7.2463768115942032E-2</c:v>
                      </c:pt>
                      <c:pt idx="5">
                        <c:v>0.15942028985507245</c:v>
                      </c:pt>
                      <c:pt idx="6">
                        <c:v>5.0724637681159424E-2</c:v>
                      </c:pt>
                      <c:pt idx="7">
                        <c:v>7.2463768115942032E-2</c:v>
                      </c:pt>
                      <c:pt idx="8">
                        <c:v>7.2463768115942032E-2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4B-EEAE-4537-8231-1AEC44F26F5C}"/>
                  </c:ext>
                </c:extLst>
              </c15:ser>
            </c15:filteredPieSeries>
            <c15:filteredPi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Data'!$U$92</c15:sqref>
                        </c15:formulaRef>
                      </c:ext>
                    </c:extLst>
                    <c:strCache>
                      <c:ptCount val="1"/>
                      <c:pt idx="0">
                        <c:v>DT/STKD 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D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F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1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3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5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7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9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B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D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Data'!$U$93:$U$101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0.45833333333333331</c:v>
                      </c:pt>
                      <c:pt idx="1">
                        <c:v>0.38541666666666669</c:v>
                      </c:pt>
                      <c:pt idx="2">
                        <c:v>0.125</c:v>
                      </c:pt>
                      <c:pt idx="3">
                        <c:v>0.1875</c:v>
                      </c:pt>
                      <c:pt idx="4">
                        <c:v>7.2916666666666671E-2</c:v>
                      </c:pt>
                      <c:pt idx="5">
                        <c:v>9.375E-2</c:v>
                      </c:pt>
                      <c:pt idx="6">
                        <c:v>5.2083333333333336E-2</c:v>
                      </c:pt>
                      <c:pt idx="7">
                        <c:v>4.1666666666666664E-2</c:v>
                      </c:pt>
                      <c:pt idx="8">
                        <c:v>5.2083333333333336E-2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5E-EEAE-4537-8231-1AEC44F26F5C}"/>
                  </c:ext>
                </c:extLst>
              </c15:ser>
            </c15:filteredPieSeries>
            <c15:filteredPi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Data'!$Z$92</c15:sqref>
                        </c15:formulaRef>
                      </c:ext>
                    </c:extLst>
                    <c:strCache>
                      <c:ptCount val="1"/>
                      <c:pt idx="0">
                        <c:v>DUA/PR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0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2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4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6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8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A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C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E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0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Data'!$Z$93:$Z$101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0.83333333333333337</c:v>
                      </c:pt>
                      <c:pt idx="1">
                        <c:v>0.66666666666666663</c:v>
                      </c:pt>
                      <c:pt idx="2">
                        <c:v>0.33333333333333331</c:v>
                      </c:pt>
                      <c:pt idx="3">
                        <c:v>0.16666666666666666</c:v>
                      </c:pt>
                      <c:pt idx="4">
                        <c:v>0.33333333333333331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71-EEAE-4537-8231-1AEC44F26F5C}"/>
                  </c:ext>
                </c:extLst>
              </c15:ser>
            </c15:filteredPieSeries>
            <c15:filteredPi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Data'!$AA$92</c15:sqref>
                        </c15:formulaRef>
                      </c:ext>
                    </c:extLst>
                    <c:strCache>
                      <c:ptCount val="1"/>
                      <c:pt idx="0">
                        <c:v>DUA/PR 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3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5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7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9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B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D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F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1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3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Data'!$AA$93:$AA$101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0.8</c:v>
                      </c:pt>
                      <c:pt idx="1">
                        <c:v>0.8</c:v>
                      </c:pt>
                      <c:pt idx="2">
                        <c:v>0.4</c:v>
                      </c:pt>
                      <c:pt idx="3">
                        <c:v>0.2</c:v>
                      </c:pt>
                      <c:pt idx="4">
                        <c:v>0.2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84-EEAE-4537-8231-1AEC44F26F5C}"/>
                  </c:ext>
                </c:extLst>
              </c15:ser>
            </c15:filteredPieSeries>
            <c15:filteredPi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Data'!$AF$92</c15:sqref>
                        </c15:formulaRef>
                      </c:ext>
                    </c:extLst>
                    <c:strCache>
                      <c:ptCount val="1"/>
                      <c:pt idx="0">
                        <c:v>HH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6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8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A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C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E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0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2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4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6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Data'!$AF$93:$AF$101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0.48120300751879697</c:v>
                      </c:pt>
                      <c:pt idx="1">
                        <c:v>0.44360902255639095</c:v>
                      </c:pt>
                      <c:pt idx="2">
                        <c:v>0.43609022556390975</c:v>
                      </c:pt>
                      <c:pt idx="3">
                        <c:v>0.37593984962406013</c:v>
                      </c:pt>
                      <c:pt idx="4">
                        <c:v>0.18045112781954886</c:v>
                      </c:pt>
                      <c:pt idx="5">
                        <c:v>9.0225563909774431E-2</c:v>
                      </c:pt>
                      <c:pt idx="6">
                        <c:v>8.2706766917293228E-2</c:v>
                      </c:pt>
                      <c:pt idx="7">
                        <c:v>3.7593984962406013E-2</c:v>
                      </c:pt>
                      <c:pt idx="8">
                        <c:v>6.0150375939849621E-2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97-EEAE-4537-8231-1AEC44F26F5C}"/>
                  </c:ext>
                </c:extLst>
              </c15:ser>
            </c15:filteredPieSeries>
            <c15:filteredPi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Data'!$AG$92</c15:sqref>
                        </c15:formulaRef>
                      </c:ext>
                    </c:extLst>
                    <c:strCache>
                      <c:ptCount val="1"/>
                      <c:pt idx="0">
                        <c:v>HH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9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B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D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F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1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3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5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7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9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Data'!$AG$93:$AG$101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0.49180327868852458</c:v>
                      </c:pt>
                      <c:pt idx="1">
                        <c:v>0.4344262295081967</c:v>
                      </c:pt>
                      <c:pt idx="2">
                        <c:v>0.4344262295081967</c:v>
                      </c:pt>
                      <c:pt idx="3">
                        <c:v>0.36885245901639346</c:v>
                      </c:pt>
                      <c:pt idx="4">
                        <c:v>0.1721311475409836</c:v>
                      </c:pt>
                      <c:pt idx="5">
                        <c:v>9.0163934426229511E-2</c:v>
                      </c:pt>
                      <c:pt idx="6">
                        <c:v>7.3770491803278687E-2</c:v>
                      </c:pt>
                      <c:pt idx="7">
                        <c:v>3.2786885245901641E-2</c:v>
                      </c:pt>
                      <c:pt idx="8">
                        <c:v>5.737704918032787E-2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AA-EEAE-4537-8231-1AEC44F26F5C}"/>
                  </c:ext>
                </c:extLst>
              </c15:ser>
            </c15:filteredPieSeries>
            <c15:filteredPi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Data'!$AL$92</c15:sqref>
                        </c15:formulaRef>
                      </c:ext>
                    </c:extLst>
                    <c:strCache>
                      <c:ptCount val="1"/>
                      <c:pt idx="0">
                        <c:v>MP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C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E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0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2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4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6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8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A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C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Data'!$AL$93:$AL$101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0.63779527559055116</c:v>
                      </c:pt>
                      <c:pt idx="1">
                        <c:v>0.44094488188976377</c:v>
                      </c:pt>
                      <c:pt idx="2">
                        <c:v>0.28346456692913385</c:v>
                      </c:pt>
                      <c:pt idx="3">
                        <c:v>0.19685039370078741</c:v>
                      </c:pt>
                      <c:pt idx="4">
                        <c:v>0.13385826771653545</c:v>
                      </c:pt>
                      <c:pt idx="5">
                        <c:v>0.10236220472440945</c:v>
                      </c:pt>
                      <c:pt idx="6">
                        <c:v>0.17322834645669291</c:v>
                      </c:pt>
                      <c:pt idx="7">
                        <c:v>4.7244094488188976E-2</c:v>
                      </c:pt>
                      <c:pt idx="8">
                        <c:v>5.5118110236220472E-2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BD-EEAE-4537-8231-1AEC44F26F5C}"/>
                  </c:ext>
                </c:extLst>
              </c15:ser>
            </c15:filteredPieSeries>
            <c15:filteredPi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Data'!$AM$92</c15:sqref>
                        </c15:formulaRef>
                      </c:ext>
                    </c:extLst>
                    <c:strCache>
                      <c:ptCount val="1"/>
                      <c:pt idx="0">
                        <c:v>MP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F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1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3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5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7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9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B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D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F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Data'!$AM$93:$AM$101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0.56122448979591832</c:v>
                      </c:pt>
                      <c:pt idx="1">
                        <c:v>0.43877551020408162</c:v>
                      </c:pt>
                      <c:pt idx="2">
                        <c:v>0.32653061224489793</c:v>
                      </c:pt>
                      <c:pt idx="3">
                        <c:v>0.21428571428571427</c:v>
                      </c:pt>
                      <c:pt idx="4">
                        <c:v>0.1326530612244898</c:v>
                      </c:pt>
                      <c:pt idx="5">
                        <c:v>0.11224489795918367</c:v>
                      </c:pt>
                      <c:pt idx="6">
                        <c:v>0.17346938775510204</c:v>
                      </c:pt>
                      <c:pt idx="7">
                        <c:v>5.1020408163265307E-2</c:v>
                      </c:pt>
                      <c:pt idx="8">
                        <c:v>6.1224489795918366E-2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D0-EEAE-4537-8231-1AEC44F26F5C}"/>
                  </c:ext>
                </c:extLst>
              </c15:ser>
            </c15:filteredPieSeries>
            <c15:filteredPi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Data'!$AR$92</c15:sqref>
                        </c15:formulaRef>
                      </c:ext>
                    </c:extLst>
                    <c:strCache>
                      <c:ptCount val="1"/>
                      <c:pt idx="0">
                        <c:v>NSK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2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4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6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8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A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C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E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0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2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Data'!$AR$93:$AR$101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0.79527559055118113</c:v>
                      </c:pt>
                      <c:pt idx="1">
                        <c:v>0.28346456692913385</c:v>
                      </c:pt>
                      <c:pt idx="2">
                        <c:v>0.11023622047244094</c:v>
                      </c:pt>
                      <c:pt idx="3">
                        <c:v>9.4488188976377951E-2</c:v>
                      </c:pt>
                      <c:pt idx="4">
                        <c:v>6.2992125984251968E-2</c:v>
                      </c:pt>
                      <c:pt idx="5">
                        <c:v>0.14960629921259844</c:v>
                      </c:pt>
                      <c:pt idx="6">
                        <c:v>0.11023622047244094</c:v>
                      </c:pt>
                      <c:pt idx="7">
                        <c:v>0.13385826771653545</c:v>
                      </c:pt>
                      <c:pt idx="8">
                        <c:v>5.5118110236220472E-2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E3-EEAE-4537-8231-1AEC44F26F5C}"/>
                  </c:ext>
                </c:extLst>
              </c15:ser>
            </c15:filteredPieSeries>
            <c15:filteredPi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Data'!$AS$92</c15:sqref>
                        </c15:formulaRef>
                      </c:ext>
                    </c:extLst>
                    <c:strCache>
                      <c:ptCount val="1"/>
                      <c:pt idx="0">
                        <c:v>NSK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1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3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5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7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9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B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D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F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1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Data'!$AS$93:$AS$101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0.65217391304347827</c:v>
                      </c:pt>
                      <c:pt idx="1">
                        <c:v>0.21739130434782608</c:v>
                      </c:pt>
                      <c:pt idx="2">
                        <c:v>0.13043478260869565</c:v>
                      </c:pt>
                      <c:pt idx="3">
                        <c:v>8.6956521739130432E-2</c:v>
                      </c:pt>
                      <c:pt idx="4">
                        <c:v>4.3478260869565216E-2</c:v>
                      </c:pt>
                      <c:pt idx="5">
                        <c:v>8.6956521739130432E-2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EEAE-4537-8231-1AEC44F26F5C}"/>
                  </c:ext>
                </c:extLst>
              </c15:ser>
            </c15:filteredPieSeries>
            <c15:filteredPi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Data'!$AX$92</c15:sqref>
                        </c15:formulaRef>
                      </c:ext>
                    </c:extLst>
                    <c:strCache>
                      <c:ptCount val="1"/>
                      <c:pt idx="0">
                        <c:v>NS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5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7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9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B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D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F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1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3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5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Data'!$AX$93:$AX$101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0.6428571428571429</c:v>
                      </c:pt>
                      <c:pt idx="1">
                        <c:v>0.38571428571428573</c:v>
                      </c:pt>
                      <c:pt idx="2">
                        <c:v>0.31428571428571428</c:v>
                      </c:pt>
                      <c:pt idx="3">
                        <c:v>0.22857142857142856</c:v>
                      </c:pt>
                      <c:pt idx="4">
                        <c:v>0.14285714285714285</c:v>
                      </c:pt>
                      <c:pt idx="5">
                        <c:v>0.14285714285714285</c:v>
                      </c:pt>
                      <c:pt idx="6">
                        <c:v>6.4285714285714279E-2</c:v>
                      </c:pt>
                      <c:pt idx="7">
                        <c:v>0.1</c:v>
                      </c:pt>
                      <c:pt idx="8">
                        <c:v>7.1428571428571425E-2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F6-EEAE-4537-8231-1AEC44F26F5C}"/>
                  </c:ext>
                </c:extLst>
              </c15:ser>
            </c15:filteredPieSeries>
            <c15:filteredPi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Data'!$BD$92</c15:sqref>
                        </c15:formulaRef>
                      </c:ext>
                    </c:extLst>
                    <c:strCache>
                      <c:ptCount val="1"/>
                      <c:pt idx="0">
                        <c:v>PV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B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D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F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1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3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5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7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9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B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Data'!$BD$93:$BD$101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1</c:v>
                      </c:pt>
                      <c:pt idx="1">
                        <c:v>1</c:v>
                      </c:pt>
                      <c:pt idx="2">
                        <c:v>0.5</c:v>
                      </c:pt>
                      <c:pt idx="3">
                        <c:v>0</c:v>
                      </c:pt>
                      <c:pt idx="4">
                        <c:v>0.5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1C-EEAE-4537-8231-1AEC44F26F5C}"/>
                  </c:ext>
                </c:extLst>
              </c15:ser>
            </c15:filteredPieSeries>
            <c15:filteredPi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Data'!$BE$92</c15:sqref>
                        </c15:formulaRef>
                      </c:ext>
                    </c:extLst>
                    <c:strCache>
                      <c:ptCount val="1"/>
                      <c:pt idx="0">
                        <c:v>PV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E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0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2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4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6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8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A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C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E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Data'!$BE$93:$BE$101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1</c:v>
                      </c:pt>
                      <c:pt idx="1">
                        <c:v>1</c:v>
                      </c:pt>
                      <c:pt idx="2">
                        <c:v>0.5</c:v>
                      </c:pt>
                      <c:pt idx="3">
                        <c:v>0</c:v>
                      </c:pt>
                      <c:pt idx="4">
                        <c:v>0.5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2F-EEAE-4537-8231-1AEC44F26F5C}"/>
                  </c:ext>
                </c:extLst>
              </c15:ser>
            </c15:filteredPieSeries>
            <c15:filteredPi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Data'!$BJ$92</c15:sqref>
                        </c15:formulaRef>
                      </c:ext>
                    </c:extLst>
                    <c:strCache>
                      <c:ptCount val="1"/>
                      <c:pt idx="0">
                        <c:v>RD/BV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1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3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5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7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9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B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D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F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1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Data'!$BJ$93:$BJ$101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0.70512820512820518</c:v>
                      </c:pt>
                      <c:pt idx="1">
                        <c:v>0.44871794871794873</c:v>
                      </c:pt>
                      <c:pt idx="2">
                        <c:v>0.30769230769230771</c:v>
                      </c:pt>
                      <c:pt idx="3">
                        <c:v>0.20512820512820512</c:v>
                      </c:pt>
                      <c:pt idx="4">
                        <c:v>0.14102564102564102</c:v>
                      </c:pt>
                      <c:pt idx="5">
                        <c:v>8.9743589743589744E-2</c:v>
                      </c:pt>
                      <c:pt idx="6">
                        <c:v>0.21794871794871795</c:v>
                      </c:pt>
                      <c:pt idx="7">
                        <c:v>3.8461538461538464E-2</c:v>
                      </c:pt>
                      <c:pt idx="8">
                        <c:v>1.282051282051282E-2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42-EEAE-4537-8231-1AEC44F26F5C}"/>
                  </c:ext>
                </c:extLst>
              </c15:ser>
            </c15:filteredPieSeries>
            <c15:filteredPi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Data'!$BK$92</c15:sqref>
                        </c15:formulaRef>
                      </c:ext>
                    </c:extLst>
                    <c:strCache>
                      <c:ptCount val="1"/>
                      <c:pt idx="0">
                        <c:v>RD/BV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4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6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8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A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C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E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0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2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4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Data'!$BK$93:$BK$101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0.67500000000000004</c:v>
                      </c:pt>
                      <c:pt idx="1">
                        <c:v>0.47499999999999998</c:v>
                      </c:pt>
                      <c:pt idx="2">
                        <c:v>0.4</c:v>
                      </c:pt>
                      <c:pt idx="3">
                        <c:v>0.25</c:v>
                      </c:pt>
                      <c:pt idx="4">
                        <c:v>0.1</c:v>
                      </c:pt>
                      <c:pt idx="5">
                        <c:v>0.1</c:v>
                      </c:pt>
                      <c:pt idx="6">
                        <c:v>0.22500000000000001</c:v>
                      </c:pt>
                      <c:pt idx="7">
                        <c:v>0.05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55-EEAE-4537-8231-1AEC44F26F5C}"/>
                  </c:ext>
                </c:extLst>
              </c15:ser>
            </c15:filteredPieSeries>
            <c15:filteredPi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Data'!$BP$92</c15:sqref>
                        </c15:formulaRef>
                      </c:ext>
                    </c:extLst>
                    <c:strCache>
                      <c:ptCount val="1"/>
                      <c:pt idx="0">
                        <c:v>SC/GL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7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9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B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D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F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1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3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5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7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Data'!$BP$93:$BP$101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0.73255813953488369</c:v>
                      </c:pt>
                      <c:pt idx="1">
                        <c:v>0.5</c:v>
                      </c:pt>
                      <c:pt idx="2">
                        <c:v>0.1744186046511628</c:v>
                      </c:pt>
                      <c:pt idx="3">
                        <c:v>9.3023255813953487E-2</c:v>
                      </c:pt>
                      <c:pt idx="4">
                        <c:v>0.15116279069767441</c:v>
                      </c:pt>
                      <c:pt idx="5">
                        <c:v>0.16279069767441862</c:v>
                      </c:pt>
                      <c:pt idx="6">
                        <c:v>0.11627906976744186</c:v>
                      </c:pt>
                      <c:pt idx="7">
                        <c:v>3.4883720930232558E-2</c:v>
                      </c:pt>
                      <c:pt idx="8">
                        <c:v>3.4883720930232558E-2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68-EEAE-4537-8231-1AEC44F26F5C}"/>
                  </c:ext>
                </c:extLst>
              </c15:ser>
            </c15:filteredPieSeries>
            <c15:filteredPie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Data'!$BQ$92</c15:sqref>
                        </c15:formulaRef>
                      </c:ext>
                    </c:extLst>
                    <c:strCache>
                      <c:ptCount val="1"/>
                      <c:pt idx="0">
                        <c:v>SC/GL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A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C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E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0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2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4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6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8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A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Data'!$BQ$93:$BQ$101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0.68627450980392157</c:v>
                      </c:pt>
                      <c:pt idx="1">
                        <c:v>0.5490196078431373</c:v>
                      </c:pt>
                      <c:pt idx="2">
                        <c:v>0.21568627450980393</c:v>
                      </c:pt>
                      <c:pt idx="3">
                        <c:v>7.8431372549019607E-2</c:v>
                      </c:pt>
                      <c:pt idx="4">
                        <c:v>0.17647058823529413</c:v>
                      </c:pt>
                      <c:pt idx="5">
                        <c:v>9.8039215686274508E-2</c:v>
                      </c:pt>
                      <c:pt idx="6">
                        <c:v>0.11764705882352941</c:v>
                      </c:pt>
                      <c:pt idx="7">
                        <c:v>1.9607843137254902E-2</c:v>
                      </c:pt>
                      <c:pt idx="8">
                        <c:v>1.9607843137254902E-2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7B-EEAE-4537-8231-1AEC44F26F5C}"/>
                  </c:ext>
                </c:extLst>
              </c15:ser>
            </c15:filteredPieSeries>
            <c15:filteredPi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Data'!$BV$92</c15:sqref>
                        </c15:formulaRef>
                      </c:ext>
                    </c:extLst>
                    <c:strCache>
                      <c:ptCount val="1"/>
                      <c:pt idx="0">
                        <c:v>WL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D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F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1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3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5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7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9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B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D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Data'!$BV$93:$BV$101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0.625</c:v>
                      </c:pt>
                      <c:pt idx="1">
                        <c:v>0.26041666666666669</c:v>
                      </c:pt>
                      <c:pt idx="2">
                        <c:v>0.26041666666666669</c:v>
                      </c:pt>
                      <c:pt idx="3">
                        <c:v>0.125</c:v>
                      </c:pt>
                      <c:pt idx="4">
                        <c:v>0.14583333333333334</c:v>
                      </c:pt>
                      <c:pt idx="5">
                        <c:v>4.1666666666666664E-2</c:v>
                      </c:pt>
                      <c:pt idx="6">
                        <c:v>8.3333333333333329E-2</c:v>
                      </c:pt>
                      <c:pt idx="7">
                        <c:v>1.0416666666666666E-2</c:v>
                      </c:pt>
                      <c:pt idx="8">
                        <c:v>2.0833333333333332E-2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8E-EEAE-4537-8231-1AEC44F26F5C}"/>
                  </c:ext>
                </c:extLst>
              </c15:ser>
            </c15:filteredPieSeries>
            <c15:filteredPi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Data'!$BW$92</c15:sqref>
                        </c15:formulaRef>
                      </c:ext>
                    </c:extLst>
                    <c:strCache>
                      <c:ptCount val="1"/>
                      <c:pt idx="0">
                        <c:v>WL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0-EEAE-4537-8231-1AEC44F26F5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2-EEAE-4537-8231-1AEC44F26F5C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4-EEAE-4537-8231-1AEC44F26F5C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6-EEAE-4537-8231-1AEC44F26F5C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8-EEAE-4537-8231-1AEC44F26F5C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A-EEAE-4537-8231-1AEC44F26F5C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C-EEAE-4537-8231-1AEC44F26F5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E-EEAE-4537-8231-1AEC44F26F5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A0-EEAE-4537-8231-1AEC44F26F5C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Data'!$BW$93:$BW$101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0.5</c:v>
                      </c:pt>
                      <c:pt idx="1">
                        <c:v>0.21875</c:v>
                      </c:pt>
                      <c:pt idx="2">
                        <c:v>0.25</c:v>
                      </c:pt>
                      <c:pt idx="3">
                        <c:v>0.125</c:v>
                      </c:pt>
                      <c:pt idx="4">
                        <c:v>0.140625</c:v>
                      </c:pt>
                      <c:pt idx="5">
                        <c:v>3.125E-2</c:v>
                      </c:pt>
                      <c:pt idx="6">
                        <c:v>6.25E-2</c:v>
                      </c:pt>
                      <c:pt idx="7">
                        <c:v>0</c:v>
                      </c:pt>
                      <c:pt idx="8">
                        <c:v>1.5625E-2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A1-EEAE-4537-8231-1AEC44F26F5C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MODES OF TRANSPORTATION BY INDIVIDUALS REPORTING UTILIZATION OF ASSISTANCE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267891513560807"/>
          <c:y val="0.2753247662862367"/>
          <c:w val="0.36686461067366571"/>
          <c:h val="0.61831114158482992"/>
        </c:manualLayout>
      </c:layout>
      <c:pieChart>
        <c:varyColors val="1"/>
        <c:ser>
          <c:idx val="0"/>
          <c:order val="0"/>
          <c:tx>
            <c:strRef>
              <c:f>'Master Data'!$BB$74</c:f>
              <c:strCache>
                <c:ptCount val="1"/>
                <c:pt idx="0">
                  <c:v>% of All 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4-1967-4E96-8EC1-8DF3EA3E977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6-1967-4E96-8EC1-8DF3EA3E977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8-1967-4E96-8EC1-8DF3EA3E977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A-1967-4E96-8EC1-8DF3EA3E977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C-1967-4E96-8EC1-8DF3EA3E977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1E-1967-4E96-8EC1-8DF3EA3E977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20-1967-4E96-8EC1-8DF3EA3E9775}"/>
              </c:ext>
            </c:extLst>
          </c:dPt>
          <c:dLbls>
            <c:dLbl>
              <c:idx val="4"/>
              <c:layout>
                <c:manualLayout>
                  <c:x val="-0.18842494384176506"/>
                  <c:y val="1.227022711514074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1967-4E96-8EC1-8DF3EA3E9775}"/>
                </c:ext>
              </c:extLst>
            </c:dLbl>
            <c:dLbl>
              <c:idx val="5"/>
              <c:layout>
                <c:manualLayout>
                  <c:x val="-0.1503165282333182"/>
                  <c:y val="-4.499083275551620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1967-4E96-8EC1-8DF3EA3E9775}"/>
                </c:ext>
              </c:extLst>
            </c:dLbl>
            <c:dLbl>
              <c:idx val="6"/>
              <c:layout>
                <c:manualLayout>
                  <c:x val="0"/>
                  <c:y val="-1.6360302820187713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1967-4E96-8EC1-8DF3EA3E9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5="http://schemas.microsoft.com/office/drawing/2012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'Master Data'!$A$75:$A$83</c15:sqref>
                  </c15:fullRef>
                </c:ext>
              </c:extLst>
              <c:f>'Master Data'!$A$75:$A$81</c:f>
              <c:strCache>
                <c:ptCount val="7"/>
                <c:pt idx="0">
                  <c:v>Personal Vehicle</c:v>
                </c:pt>
                <c:pt idx="1">
                  <c:v>Walking</c:v>
                </c:pt>
                <c:pt idx="2">
                  <c:v>Public Transportation</c:v>
                </c:pt>
                <c:pt idx="3">
                  <c:v>Rides from Friends/Family</c:v>
                </c:pt>
                <c:pt idx="4">
                  <c:v>Taxi/Uber</c:v>
                </c:pt>
                <c:pt idx="5">
                  <c:v>Delivery Services</c:v>
                </c:pt>
                <c:pt idx="6">
                  <c:v>Biking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'Master Data'!$BB$75:$BB$83</c15:sqref>
                  </c15:fullRef>
                </c:ext>
              </c:extLst>
              <c:f>'Master Data'!$BB$75:$BB$81</c:f>
              <c:numCache>
                <c:formatCode>0%</c:formatCode>
                <c:ptCount val="7"/>
                <c:pt idx="0">
                  <c:v>0.29545454545454547</c:v>
                </c:pt>
                <c:pt idx="1">
                  <c:v>0.44318181818181818</c:v>
                </c:pt>
                <c:pt idx="2">
                  <c:v>0.44318181818181818</c:v>
                </c:pt>
                <c:pt idx="3">
                  <c:v>0.19318181818181818</c:v>
                </c:pt>
                <c:pt idx="4">
                  <c:v>0.125</c:v>
                </c:pt>
                <c:pt idx="5">
                  <c:v>5.6818181818181816E-2</c:v>
                </c:pt>
                <c:pt idx="6">
                  <c:v>2.2727272727272728E-2</c:v>
                </c:pt>
              </c:numCache>
            </c:numRef>
          </c:val>
          <c:extLst xmlns:c15="http://schemas.microsoft.com/office/drawing/2012/chart"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25-1967-4E96-8EC1-8DF3EA3E977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extLst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REPORTING 'OFTEN' </a:t>
            </a:r>
          </a:p>
          <a:p>
            <a:pPr>
              <a:defRPr b="1"/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PRODUCE PURCHASE TYPES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Data'!$BA$104</c:f>
              <c:strCache>
                <c:ptCount val="1"/>
                <c:pt idx="0">
                  <c:v>% of All 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Data'!$BA$105:$BA$110</c:f>
              <c:numCache>
                <c:formatCode>0%</c:formatCode>
                <c:ptCount val="6"/>
                <c:pt idx="0">
                  <c:v>0.72142857142857142</c:v>
                </c:pt>
                <c:pt idx="1">
                  <c:v>0.15714285714285714</c:v>
                </c:pt>
                <c:pt idx="2">
                  <c:v>0.25</c:v>
                </c:pt>
                <c:pt idx="3">
                  <c:v>0.75714285714285712</c:v>
                </c:pt>
                <c:pt idx="4">
                  <c:v>0.24285714285714285</c:v>
                </c:pt>
                <c:pt idx="5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05-4F1F-AD47-CC25F7C74728}"/>
            </c:ext>
          </c:extLst>
        </c:ser>
        <c:ser>
          <c:idx val="1"/>
          <c:order val="1"/>
          <c:tx>
            <c:strRef>
              <c:f>'Master Data'!$BB$104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Data'!$BB$105:$BB$110</c:f>
              <c:numCache>
                <c:formatCode>0%</c:formatCode>
                <c:ptCount val="6"/>
                <c:pt idx="0">
                  <c:v>0.65909090909090906</c:v>
                </c:pt>
                <c:pt idx="1">
                  <c:v>0.21590909090909091</c:v>
                </c:pt>
                <c:pt idx="2">
                  <c:v>0.29545454545454547</c:v>
                </c:pt>
                <c:pt idx="3">
                  <c:v>0.68181818181818177</c:v>
                </c:pt>
                <c:pt idx="4">
                  <c:v>0.30681818181818182</c:v>
                </c:pt>
                <c:pt idx="5">
                  <c:v>0.45454545454545453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5C-4875-ADDF-BB72B275702E}"/>
            </c:ext>
          </c:extLst>
        </c:ser>
        <c:ser>
          <c:idx val="2"/>
          <c:order val="2"/>
          <c:tx>
            <c:strRef>
              <c:f>'Master Data'!$BC$104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Data'!$BC$105:$BC$110</c:f>
              <c:numCache>
                <c:formatCode>0%</c:formatCode>
                <c:ptCount val="6"/>
                <c:pt idx="0">
                  <c:v>0.82692307692307687</c:v>
                </c:pt>
                <c:pt idx="1">
                  <c:v>5.7692307692307696E-2</c:v>
                </c:pt>
                <c:pt idx="2">
                  <c:v>0.17307692307692307</c:v>
                </c:pt>
                <c:pt idx="3">
                  <c:v>0.88461538461538458</c:v>
                </c:pt>
                <c:pt idx="4">
                  <c:v>0.13461538461538461</c:v>
                </c:pt>
                <c:pt idx="5">
                  <c:v>0.30769230769230771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5C-4875-ADDF-BB72B27570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73216288"/>
        <c:axId val="273217248"/>
      </c:barChart>
      <c:catAx>
        <c:axId val="27321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7248"/>
        <c:crosses val="autoZero"/>
        <c:auto val="1"/>
        <c:lblAlgn val="ctr"/>
        <c:lblOffset val="100"/>
        <c:noMultiLvlLbl val="0"/>
      </c:catAx>
      <c:valAx>
        <c:axId val="27321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EXPERIENCE OF ACCESS TO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Data'!$BM$39</c:f>
              <c:strCache>
                <c:ptCount val="1"/>
                <c:pt idx="0">
                  <c:v>% of All RD/BV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Data'!$BM$40:$BM$44</c:f>
              <c:numCache>
                <c:formatCode>0%</c:formatCode>
                <c:ptCount val="5"/>
                <c:pt idx="0">
                  <c:v>0.20512820512820512</c:v>
                </c:pt>
                <c:pt idx="1">
                  <c:v>0.35897435897435898</c:v>
                </c:pt>
                <c:pt idx="2">
                  <c:v>0.41025641025641024</c:v>
                </c:pt>
                <c:pt idx="3">
                  <c:v>2.564102564102564E-2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03-4672-B9D6-DF06F2F0E54D}"/>
            </c:ext>
          </c:extLst>
        </c:ser>
        <c:ser>
          <c:idx val="1"/>
          <c:order val="1"/>
          <c:tx>
            <c:strRef>
              <c:f>'Master Data'!$BN$39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Data'!$BN$40:$BN$44</c:f>
              <c:numCache>
                <c:formatCode>0%</c:formatCode>
                <c:ptCount val="5"/>
                <c:pt idx="0">
                  <c:v>7.4999999999999997E-2</c:v>
                </c:pt>
                <c:pt idx="1">
                  <c:v>0.3</c:v>
                </c:pt>
                <c:pt idx="2">
                  <c:v>0.57499999999999996</c:v>
                </c:pt>
                <c:pt idx="3">
                  <c:v>0.05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39-4174-B102-7AF73FAD53CB}"/>
            </c:ext>
          </c:extLst>
        </c:ser>
        <c:ser>
          <c:idx val="2"/>
          <c:order val="2"/>
          <c:tx>
            <c:strRef>
              <c:f>'Master Data'!$BO$39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Data'!$BO$40:$BO$44</c:f>
              <c:numCache>
                <c:formatCode>0%</c:formatCode>
                <c:ptCount val="5"/>
                <c:pt idx="0">
                  <c:v>0.34210526315789475</c:v>
                </c:pt>
                <c:pt idx="1">
                  <c:v>0.42105263157894735</c:v>
                </c:pt>
                <c:pt idx="2">
                  <c:v>0.23684210526315788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75-42C6-919C-F894F534D8A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5021599"/>
        <c:axId val="1285019199"/>
        <c:extLst/>
      </c:barChart>
      <c:catAx>
        <c:axId val="1285021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19199"/>
        <c:crosses val="autoZero"/>
        <c:auto val="1"/>
        <c:lblAlgn val="ctr"/>
        <c:lblOffset val="100"/>
        <c:noMultiLvlLbl val="0"/>
      </c:catAx>
      <c:valAx>
        <c:axId val="128501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21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EASE OF ACCESS TO FRESH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Data'!$BM$46</c:f>
              <c:strCache>
                <c:ptCount val="1"/>
                <c:pt idx="0">
                  <c:v>% of All RD/BV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Data'!$BM$47:$BM$51</c:f>
              <c:numCache>
                <c:formatCode>0%</c:formatCode>
                <c:ptCount val="5"/>
                <c:pt idx="0">
                  <c:v>0.12820512820512819</c:v>
                </c:pt>
                <c:pt idx="1">
                  <c:v>0.34615384615384615</c:v>
                </c:pt>
                <c:pt idx="2">
                  <c:v>0.37179487179487181</c:v>
                </c:pt>
                <c:pt idx="3">
                  <c:v>0.11538461538461539</c:v>
                </c:pt>
                <c:pt idx="4">
                  <c:v>3.8461538461538464E-2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01-4C13-A0EA-8C827CC3B616}"/>
            </c:ext>
          </c:extLst>
        </c:ser>
        <c:ser>
          <c:idx val="1"/>
          <c:order val="1"/>
          <c:tx>
            <c:strRef>
              <c:f>'Master Data'!$BN$46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Data'!$BN$47:$BN$51</c:f>
              <c:numCache>
                <c:formatCode>0%</c:formatCode>
                <c:ptCount val="5"/>
                <c:pt idx="0">
                  <c:v>2.5000000000000001E-2</c:v>
                </c:pt>
                <c:pt idx="1">
                  <c:v>0.15</c:v>
                </c:pt>
                <c:pt idx="2">
                  <c:v>0.57499999999999996</c:v>
                </c:pt>
                <c:pt idx="3">
                  <c:v>0.17499999999999999</c:v>
                </c:pt>
                <c:pt idx="4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1D-47B8-B225-1FB2DDA555FE}"/>
            </c:ext>
          </c:extLst>
        </c:ser>
        <c:ser>
          <c:idx val="2"/>
          <c:order val="2"/>
          <c:tx>
            <c:strRef>
              <c:f>'Master Data'!$BO$46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Data'!$BO$47:$BO$51</c:f>
              <c:numCache>
                <c:formatCode>0%</c:formatCode>
                <c:ptCount val="5"/>
                <c:pt idx="0">
                  <c:v>0.23684210526315788</c:v>
                </c:pt>
                <c:pt idx="1">
                  <c:v>0.55263157894736847</c:v>
                </c:pt>
                <c:pt idx="2">
                  <c:v>0.15789473684210525</c:v>
                </c:pt>
                <c:pt idx="3">
                  <c:v>5.2631578947368418E-2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03-444F-BE9A-771A3E3AAEC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4986079"/>
        <c:axId val="1284989439"/>
        <c:extLst/>
      </c:barChart>
      <c:catAx>
        <c:axId val="1284986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9439"/>
        <c:crosses val="autoZero"/>
        <c:auto val="1"/>
        <c:lblAlgn val="ctr"/>
        <c:lblOffset val="100"/>
        <c:noMultiLvlLbl val="0"/>
      </c:catAx>
      <c:valAx>
        <c:axId val="128498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6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QUALITY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Data'!$BM$53</c:f>
              <c:strCache>
                <c:ptCount val="1"/>
                <c:pt idx="0">
                  <c:v>% of All RD/BV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Data'!$BM$54:$BM$58</c:f>
              <c:numCache>
                <c:formatCode>0%</c:formatCode>
                <c:ptCount val="5"/>
                <c:pt idx="0">
                  <c:v>0.17948717948717949</c:v>
                </c:pt>
                <c:pt idx="1">
                  <c:v>0.46153846153846156</c:v>
                </c:pt>
                <c:pt idx="2">
                  <c:v>0.34615384615384615</c:v>
                </c:pt>
                <c:pt idx="3">
                  <c:v>1.282051282051282E-2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71-4672-954A-C2CC477CB9DC}"/>
            </c:ext>
          </c:extLst>
        </c:ser>
        <c:ser>
          <c:idx val="1"/>
          <c:order val="1"/>
          <c:tx>
            <c:strRef>
              <c:f>'Master Data'!$BN$53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Data'!$BN$54:$BN$58</c:f>
              <c:numCache>
                <c:formatCode>0%</c:formatCode>
                <c:ptCount val="5"/>
                <c:pt idx="0">
                  <c:v>0.1</c:v>
                </c:pt>
                <c:pt idx="1">
                  <c:v>0.42499999999999999</c:v>
                </c:pt>
                <c:pt idx="2">
                  <c:v>0.45</c:v>
                </c:pt>
                <c:pt idx="3">
                  <c:v>2.5000000000000001E-2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A-4BB1-A07E-1A19ED536440}"/>
            </c:ext>
          </c:extLst>
        </c:ser>
        <c:ser>
          <c:idx val="2"/>
          <c:order val="2"/>
          <c:tx>
            <c:strRef>
              <c:f>'Master Data'!$BO$53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Data'!$BO$54:$BO$58</c:f>
              <c:numCache>
                <c:formatCode>0%</c:formatCode>
                <c:ptCount val="5"/>
                <c:pt idx="0">
                  <c:v>0.26315789473684209</c:v>
                </c:pt>
                <c:pt idx="1">
                  <c:v>0.5</c:v>
                </c:pt>
                <c:pt idx="2">
                  <c:v>0.23684210526315788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B4-4300-ACF4-B7A6FC7874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7580191"/>
        <c:axId val="1197585951"/>
        <c:extLst/>
      </c:barChart>
      <c:catAx>
        <c:axId val="1197580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5951"/>
        <c:crosses val="autoZero"/>
        <c:auto val="1"/>
        <c:lblAlgn val="ctr"/>
        <c:lblOffset val="100"/>
        <c:noMultiLvlLbl val="0"/>
      </c:catAx>
      <c:valAx>
        <c:axId val="1197585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0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VARIETY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Data'!$BM$60</c:f>
              <c:strCache>
                <c:ptCount val="1"/>
                <c:pt idx="0">
                  <c:v>% of All RD/BV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Data'!$BM$61:$BM$65</c:f>
              <c:numCache>
                <c:formatCode>0%</c:formatCode>
                <c:ptCount val="5"/>
                <c:pt idx="0">
                  <c:v>0.16666666666666666</c:v>
                </c:pt>
                <c:pt idx="1">
                  <c:v>0.44871794871794873</c:v>
                </c:pt>
                <c:pt idx="2">
                  <c:v>0.33333333333333331</c:v>
                </c:pt>
                <c:pt idx="3">
                  <c:v>5.128205128205128E-2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03-4F7F-BED2-1A61E490BBB1}"/>
            </c:ext>
          </c:extLst>
        </c:ser>
        <c:ser>
          <c:idx val="1"/>
          <c:order val="1"/>
          <c:tx>
            <c:strRef>
              <c:f>'Master Data'!$BN$60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Data'!$BN$61:$BN$65</c:f>
              <c:numCache>
                <c:formatCode>0%</c:formatCode>
                <c:ptCount val="5"/>
                <c:pt idx="0">
                  <c:v>7.4999999999999997E-2</c:v>
                </c:pt>
                <c:pt idx="1">
                  <c:v>0.35</c:v>
                </c:pt>
                <c:pt idx="2">
                  <c:v>0.5</c:v>
                </c:pt>
                <c:pt idx="3">
                  <c:v>7.4999999999999997E-2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31-4B70-B538-525B6A17C257}"/>
            </c:ext>
          </c:extLst>
        </c:ser>
        <c:ser>
          <c:idx val="2"/>
          <c:order val="2"/>
          <c:tx>
            <c:strRef>
              <c:f>'Master Data'!$BO$60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Data'!$BO$61:$BO$65</c:f>
              <c:numCache>
                <c:formatCode>0%</c:formatCode>
                <c:ptCount val="5"/>
                <c:pt idx="0">
                  <c:v>0.26315789473684209</c:v>
                </c:pt>
                <c:pt idx="1">
                  <c:v>0.55263157894736847</c:v>
                </c:pt>
                <c:pt idx="2">
                  <c:v>0.15789473684210525</c:v>
                </c:pt>
                <c:pt idx="3">
                  <c:v>2.6315789473684209E-2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F9-4CD8-9B9E-D552714AD38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90726703"/>
        <c:axId val="790728623"/>
        <c:extLst/>
      </c:barChart>
      <c:catAx>
        <c:axId val="790726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8623"/>
        <c:crosses val="autoZero"/>
        <c:auto val="1"/>
        <c:lblAlgn val="ctr"/>
        <c:lblOffset val="100"/>
        <c:noMultiLvlLbl val="0"/>
      </c:catAx>
      <c:valAx>
        <c:axId val="79072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6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DISTANCE TO MOST FREQUENTLY UTILIZED FOOD ACCESSPOINT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Data'!$BM$85</c:f>
              <c:strCache>
                <c:ptCount val="1"/>
                <c:pt idx="0">
                  <c:v>% of All RD/BV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Data'!$BM$86:$BM$90</c:f>
              <c:numCache>
                <c:formatCode>0%</c:formatCode>
                <c:ptCount val="5"/>
                <c:pt idx="0">
                  <c:v>0.11538461538461539</c:v>
                </c:pt>
                <c:pt idx="1">
                  <c:v>0.47435897435897434</c:v>
                </c:pt>
                <c:pt idx="2">
                  <c:v>0.28205128205128205</c:v>
                </c:pt>
                <c:pt idx="3">
                  <c:v>0.10256410256410256</c:v>
                </c:pt>
                <c:pt idx="4">
                  <c:v>1.282051282051282E-2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190-4124-BCDB-3848FB0CEDEC}"/>
            </c:ext>
          </c:extLst>
        </c:ser>
        <c:ser>
          <c:idx val="1"/>
          <c:order val="1"/>
          <c:tx>
            <c:strRef>
              <c:f>'Master Data'!$BN$85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Data'!$BN$86:$BN$90</c:f>
              <c:numCache>
                <c:formatCode>0%</c:formatCode>
                <c:ptCount val="5"/>
                <c:pt idx="0">
                  <c:v>0.125</c:v>
                </c:pt>
                <c:pt idx="1">
                  <c:v>0.42499999999999999</c:v>
                </c:pt>
                <c:pt idx="2">
                  <c:v>0.32500000000000001</c:v>
                </c:pt>
                <c:pt idx="3">
                  <c:v>0.125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A4-4D28-8EFE-1555362A1BFA}"/>
            </c:ext>
          </c:extLst>
        </c:ser>
        <c:ser>
          <c:idx val="2"/>
          <c:order val="2"/>
          <c:tx>
            <c:strRef>
              <c:f>'Master Data'!$BO$85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Data'!$BO$86:$BO$90</c:f>
              <c:numCache>
                <c:formatCode>0%</c:formatCode>
                <c:ptCount val="5"/>
                <c:pt idx="0">
                  <c:v>0.10526315789473684</c:v>
                </c:pt>
                <c:pt idx="1">
                  <c:v>0.52631578947368418</c:v>
                </c:pt>
                <c:pt idx="2">
                  <c:v>0.23684210526315788</c:v>
                </c:pt>
                <c:pt idx="3">
                  <c:v>7.8947368421052627E-2</c:v>
                </c:pt>
                <c:pt idx="4">
                  <c:v>2.6315789473684209E-2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0E-4A05-B519-9D7AA1B293B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7582576"/>
        <c:axId val="1357572976"/>
        <c:extLst/>
      </c:barChart>
      <c:catAx>
        <c:axId val="135758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72976"/>
        <c:crosses val="autoZero"/>
        <c:auto val="1"/>
        <c:lblAlgn val="ctr"/>
        <c:lblOffset val="100"/>
        <c:noMultiLvlLbl val="0"/>
      </c:catAx>
      <c:valAx>
        <c:axId val="135757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8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FREQUENCY OF TRANSPORTATION BARRIERS TO FOOD ACCESS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Data'!$BM$67</c:f>
              <c:strCache>
                <c:ptCount val="1"/>
                <c:pt idx="0">
                  <c:v>% of All RD/BV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Data'!$BM$68:$BM$72</c:f>
              <c:numCache>
                <c:formatCode>0%</c:formatCode>
                <c:ptCount val="5"/>
                <c:pt idx="0">
                  <c:v>0.48717948717948717</c:v>
                </c:pt>
                <c:pt idx="1">
                  <c:v>0.28205128205128205</c:v>
                </c:pt>
                <c:pt idx="2">
                  <c:v>0.16666666666666666</c:v>
                </c:pt>
                <c:pt idx="3">
                  <c:v>2.564102564102564E-2</c:v>
                </c:pt>
                <c:pt idx="4">
                  <c:v>3.8461538461538464E-2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87CC-4E40-B5B5-D528AA425EED}"/>
            </c:ext>
          </c:extLst>
        </c:ser>
        <c:ser>
          <c:idx val="1"/>
          <c:order val="1"/>
          <c:tx>
            <c:strRef>
              <c:f>'Master Data'!$BN$67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Data'!$BN$68:$BN$72</c:f>
              <c:numCache>
                <c:formatCode>0%</c:formatCode>
                <c:ptCount val="5"/>
                <c:pt idx="0">
                  <c:v>0.32500000000000001</c:v>
                </c:pt>
                <c:pt idx="1">
                  <c:v>0.375</c:v>
                </c:pt>
                <c:pt idx="2">
                  <c:v>0.2</c:v>
                </c:pt>
                <c:pt idx="3">
                  <c:v>2.5000000000000001E-2</c:v>
                </c:pt>
                <c:pt idx="4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28-461F-943E-C9CB907B22E4}"/>
            </c:ext>
          </c:extLst>
        </c:ser>
        <c:ser>
          <c:idx val="2"/>
          <c:order val="2"/>
          <c:tx>
            <c:strRef>
              <c:f>'Master Data'!$BO$67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Data'!$BO$68:$BO$72</c:f>
              <c:numCache>
                <c:formatCode>0%</c:formatCode>
                <c:ptCount val="5"/>
                <c:pt idx="0">
                  <c:v>0.65789473684210531</c:v>
                </c:pt>
                <c:pt idx="1">
                  <c:v>0.18421052631578946</c:v>
                </c:pt>
                <c:pt idx="2">
                  <c:v>0.13157894736842105</c:v>
                </c:pt>
                <c:pt idx="3">
                  <c:v>2.6315789473684209E-2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B-42D8-8C4A-91991B7B23F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6758672"/>
        <c:axId val="1546759152"/>
        <c:extLst/>
      </c:barChart>
      <c:catAx>
        <c:axId val="154675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9152"/>
        <c:crosses val="autoZero"/>
        <c:auto val="1"/>
        <c:lblAlgn val="ctr"/>
        <c:lblOffset val="100"/>
        <c:noMultiLvlLbl val="0"/>
      </c:catAx>
      <c:valAx>
        <c:axId val="154675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STORE used most often BY INDIVIDUALS REPORTING </a:t>
            </a:r>
          </a:p>
          <a:p>
            <a:pPr>
              <a:defRPr sz="1100" b="1"/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UTILIZATION OF ASSISTANCE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'Master Data'!$BK$92</c:f>
              <c:strCache>
                <c:ptCount val="1"/>
                <c:pt idx="0">
                  <c:v>RD/BV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B98-4847-A42A-EFF92B1CCF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B98-4847-A42A-EFF92B1CCF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B98-4847-A42A-EFF92B1CCF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B98-4847-A42A-EFF92B1CCF5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B98-4847-A42A-EFF92B1CCF5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B98-4847-A42A-EFF92B1CCF5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B98-4847-A42A-EFF92B1CCF5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B98-4847-A42A-EFF92B1CCF56}"/>
              </c:ext>
            </c:extLst>
          </c:dPt>
          <c:dLbls>
            <c:dLbl>
              <c:idx val="4"/>
              <c:layout>
                <c:manualLayout>
                  <c:x val="-0.13647953364592574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B98-4847-A42A-EFF92B1CCF56}"/>
                </c:ext>
              </c:extLst>
            </c:dLbl>
            <c:dLbl>
              <c:idx val="5"/>
              <c:layout>
                <c:manualLayout>
                  <c:x val="-0.12102902040299077"/>
                  <c:y val="-4.0099155423379195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B98-4847-A42A-EFF92B1CCF56}"/>
                </c:ext>
              </c:extLst>
            </c:dLbl>
            <c:dLbl>
              <c:idx val="6"/>
              <c:layout>
                <c:manualLayout>
                  <c:x val="-9.2703079457609958E-2"/>
                  <c:y val="-1.20297466270137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B98-4847-A42A-EFF92B1CCF56}"/>
                </c:ext>
              </c:extLst>
            </c:dLbl>
            <c:dLbl>
              <c:idx val="7"/>
              <c:layout>
                <c:manualLayout>
                  <c:x val="2.3175769864402482E-2"/>
                  <c:y val="1.20297466270137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B98-4847-A42A-EFF92B1CCF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'Master Data'!$A$93:$A$101</c15:sqref>
                  </c15:fullRef>
                </c:ext>
              </c:extLst>
              <c:f>'Master Data'!$A$93:$A$100</c:f>
              <c:strCache>
                <c:ptCount val="8"/>
                <c:pt idx="0">
                  <c:v>Supermarket</c:v>
                </c:pt>
                <c:pt idx="1">
                  <c:v>Box Stores</c:v>
                </c:pt>
                <c:pt idx="2">
                  <c:v>Dollar Store</c:v>
                </c:pt>
                <c:pt idx="3">
                  <c:v>Corner Store</c:v>
                </c:pt>
                <c:pt idx="4">
                  <c:v>Drug Store</c:v>
                </c:pt>
                <c:pt idx="5">
                  <c:v>Farmers Market</c:v>
                </c:pt>
                <c:pt idx="6">
                  <c:v>Wholesale Club</c:v>
                </c:pt>
                <c:pt idx="7">
                  <c:v>Food Co-op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'Master Data'!$BK$93:$BK$101</c15:sqref>
                  </c15:fullRef>
                </c:ext>
              </c:extLst>
              <c:f>'Master Data'!$BK$93:$BK$100</c:f>
              <c:numCache>
                <c:formatCode>0%</c:formatCode>
                <c:ptCount val="8"/>
                <c:pt idx="0">
                  <c:v>0.67500000000000004</c:v>
                </c:pt>
                <c:pt idx="1">
                  <c:v>0.47499999999999998</c:v>
                </c:pt>
                <c:pt idx="2">
                  <c:v>0.4</c:v>
                </c:pt>
                <c:pt idx="3">
                  <c:v>0.25</c:v>
                </c:pt>
                <c:pt idx="4">
                  <c:v>0.1</c:v>
                </c:pt>
                <c:pt idx="5">
                  <c:v>0.1</c:v>
                </c:pt>
                <c:pt idx="6">
                  <c:v>0.22500000000000001</c:v>
                </c:pt>
                <c:pt idx="7">
                  <c:v>0.05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'Master Data'!$BK$101</c15:sqref>
                  <c15:spPr xmlns:c15="http://schemas.microsoft.com/office/drawing/2012/chart"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  <c15:dLbl>
                    <c:idx val="7"/>
                    <c:layout>
                      <c:manualLayout>
                        <c:x val="9.0127993917120772E-2"/>
                        <c:y val="-8.1845242890258608E-3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1-3D65-4234-910C-DA558CCB1172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8B98-4847-A42A-EFF92B1CCF5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MODES OF TRANSPORTATION BY INDIVIDUALS REPORTING UTILIZATION OF ASSISTANCE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267891513560807"/>
          <c:y val="0.2753247662862367"/>
          <c:w val="0.36686461067366571"/>
          <c:h val="0.61831114158482992"/>
        </c:manualLayout>
      </c:layout>
      <c:pieChart>
        <c:varyColors val="1"/>
        <c:ser>
          <c:idx val="0"/>
          <c:order val="0"/>
          <c:tx>
            <c:strRef>
              <c:f>'Master Data'!$BN$74</c:f>
              <c:strCache>
                <c:ptCount val="1"/>
                <c:pt idx="0">
                  <c:v>% of All 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884-408C-8288-921A9D9E935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884-408C-8288-921A9D9E935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884-408C-8288-921A9D9E935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884-408C-8288-921A9D9E935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884-408C-8288-921A9D9E935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884-408C-8288-921A9D9E935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884-408C-8288-921A9D9E935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884-408C-8288-921A9D9E935D}"/>
              </c:ext>
            </c:extLst>
          </c:dPt>
          <c:dLbls>
            <c:dLbl>
              <c:idx val="4"/>
              <c:layout>
                <c:manualLayout>
                  <c:x val="-0.21113307912624293"/>
                  <c:y val="1.63560045371813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884-408C-8288-921A9D9E935D}"/>
                </c:ext>
              </c:extLst>
            </c:dLbl>
            <c:dLbl>
              <c:idx val="5"/>
              <c:layout>
                <c:manualLayout>
                  <c:x val="-0.19793726168085274"/>
                  <c:y val="-3.6801010208658183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884-408C-8288-921A9D9E935D}"/>
                </c:ext>
              </c:extLst>
            </c:dLbl>
            <c:dLbl>
              <c:idx val="7"/>
              <c:layout>
                <c:manualLayout>
                  <c:x val="0.11656305410094661"/>
                  <c:y val="-3.271200907436283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884-408C-8288-921A9D9E93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'Master Data'!$A$75:$A$83</c15:sqref>
                  </c15:fullRef>
                </c:ext>
              </c:extLst>
              <c:f>'Master Data'!$A$75:$A$82</c:f>
              <c:strCache>
                <c:ptCount val="8"/>
                <c:pt idx="0">
                  <c:v>Personal Vehicle</c:v>
                </c:pt>
                <c:pt idx="1">
                  <c:v>Walking</c:v>
                </c:pt>
                <c:pt idx="2">
                  <c:v>Public Transportation</c:v>
                </c:pt>
                <c:pt idx="3">
                  <c:v>Rides from Friends/Family</c:v>
                </c:pt>
                <c:pt idx="4">
                  <c:v>Taxi/Uber</c:v>
                </c:pt>
                <c:pt idx="5">
                  <c:v>Delivery Services</c:v>
                </c:pt>
                <c:pt idx="6">
                  <c:v>Biking</c:v>
                </c:pt>
                <c:pt idx="7">
                  <c:v>Wheelchair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'Master Data'!$BN$75:$BN$83</c15:sqref>
                  </c15:fullRef>
                </c:ext>
              </c:extLst>
              <c:f>'Master Data'!$BN$75:$BN$82</c:f>
              <c:numCache>
                <c:formatCode>0%</c:formatCode>
                <c:ptCount val="8"/>
                <c:pt idx="0">
                  <c:v>0.65</c:v>
                </c:pt>
                <c:pt idx="1">
                  <c:v>0.35</c:v>
                </c:pt>
                <c:pt idx="2">
                  <c:v>0.2</c:v>
                </c:pt>
                <c:pt idx="3">
                  <c:v>0.125</c:v>
                </c:pt>
                <c:pt idx="4">
                  <c:v>0.1</c:v>
                </c:pt>
                <c:pt idx="5">
                  <c:v>0.05</c:v>
                </c:pt>
                <c:pt idx="6">
                  <c:v>2.5000000000000001E-2</c:v>
                </c:pt>
                <c:pt idx="7">
                  <c:v>2.5000000000000001E-2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'Master Data'!$BN$83</c15:sqref>
                  <c15:dLbl>
                    <c:idx val="7"/>
                    <c:layout>
                      <c:manualLayout>
                        <c:x val="0.2529198343699785"/>
                        <c:y val="2.4534006805772123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0-AA53-4EAD-A228-EDB813FEE514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9884-408C-8288-921A9D9E935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REPORTING 'OFTEN' </a:t>
            </a:r>
          </a:p>
          <a:p>
            <a:pPr>
              <a:defRPr b="1"/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PRODUCE PURCHASE TYPES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Data'!$BM$104</c:f>
              <c:strCache>
                <c:ptCount val="1"/>
                <c:pt idx="0">
                  <c:v>% of All RD/BV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Data'!$BM$105:$BM$110</c:f>
              <c:numCache>
                <c:formatCode>0%</c:formatCode>
                <c:ptCount val="6"/>
                <c:pt idx="0">
                  <c:v>0.70512820512820518</c:v>
                </c:pt>
                <c:pt idx="1">
                  <c:v>0.12820512820512819</c:v>
                </c:pt>
                <c:pt idx="2">
                  <c:v>0.32051282051282054</c:v>
                </c:pt>
                <c:pt idx="3">
                  <c:v>0.69230769230769229</c:v>
                </c:pt>
                <c:pt idx="4">
                  <c:v>0.21794871794871795</c:v>
                </c:pt>
                <c:pt idx="5">
                  <c:v>0.37179487179487181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F-474B-9B62-F1362F2245A1}"/>
            </c:ext>
          </c:extLst>
        </c:ser>
        <c:ser>
          <c:idx val="1"/>
          <c:order val="1"/>
          <c:tx>
            <c:strRef>
              <c:f>'Master Data'!$BN$104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Data'!$BN$105:$BN$110</c:f>
              <c:numCache>
                <c:formatCode>0%</c:formatCode>
                <c:ptCount val="6"/>
                <c:pt idx="0">
                  <c:v>0.625</c:v>
                </c:pt>
                <c:pt idx="1">
                  <c:v>0.22500000000000001</c:v>
                </c:pt>
                <c:pt idx="2">
                  <c:v>0.35</c:v>
                </c:pt>
                <c:pt idx="3">
                  <c:v>0.65</c:v>
                </c:pt>
                <c:pt idx="4">
                  <c:v>0.25</c:v>
                </c:pt>
                <c:pt idx="5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91-4E56-83B4-87D1E744E587}"/>
            </c:ext>
          </c:extLst>
        </c:ser>
        <c:ser>
          <c:idx val="2"/>
          <c:order val="2"/>
          <c:tx>
            <c:strRef>
              <c:f>'Master Data'!$BO$104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Data'!$BO$105:$BO$110</c:f>
              <c:numCache>
                <c:formatCode>0%</c:formatCode>
                <c:ptCount val="6"/>
                <c:pt idx="0">
                  <c:v>0.78947368421052633</c:v>
                </c:pt>
                <c:pt idx="1">
                  <c:v>2.6315789473684209E-2</c:v>
                </c:pt>
                <c:pt idx="2">
                  <c:v>0.28947368421052633</c:v>
                </c:pt>
                <c:pt idx="3">
                  <c:v>0.73684210526315785</c:v>
                </c:pt>
                <c:pt idx="4">
                  <c:v>0.18421052631578946</c:v>
                </c:pt>
                <c:pt idx="5">
                  <c:v>0.34210526315789475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91-4E56-83B4-87D1E744E58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73216288"/>
        <c:axId val="273217248"/>
      </c:barChart>
      <c:catAx>
        <c:axId val="27321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7248"/>
        <c:crosses val="autoZero"/>
        <c:auto val="1"/>
        <c:lblAlgn val="ctr"/>
        <c:lblOffset val="100"/>
        <c:noMultiLvlLbl val="0"/>
      </c:catAx>
      <c:valAx>
        <c:axId val="27321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EXPERIENCE OF ACCESS TO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Data'!$BS$39</c:f>
              <c:strCache>
                <c:ptCount val="1"/>
                <c:pt idx="0">
                  <c:v>% of All SC/GL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Data'!$BS$40:$BS$44</c:f>
              <c:numCache>
                <c:formatCode>0%</c:formatCode>
                <c:ptCount val="5"/>
                <c:pt idx="0">
                  <c:v>0.12790697674418605</c:v>
                </c:pt>
                <c:pt idx="1">
                  <c:v>0.60465116279069764</c:v>
                </c:pt>
                <c:pt idx="2">
                  <c:v>0.22093023255813954</c:v>
                </c:pt>
                <c:pt idx="3">
                  <c:v>4.6511627906976744E-2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71-4313-8CD4-A1CE277FEE55}"/>
            </c:ext>
          </c:extLst>
        </c:ser>
        <c:ser>
          <c:idx val="1"/>
          <c:order val="1"/>
          <c:tx>
            <c:strRef>
              <c:f>'Master Data'!$BT$39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Data'!$BT$40:$BT$44</c:f>
              <c:numCache>
                <c:formatCode>0%</c:formatCode>
                <c:ptCount val="5"/>
                <c:pt idx="0">
                  <c:v>9.8039215686274508E-2</c:v>
                </c:pt>
                <c:pt idx="1">
                  <c:v>0.50980392156862742</c:v>
                </c:pt>
                <c:pt idx="2">
                  <c:v>0.31372549019607843</c:v>
                </c:pt>
                <c:pt idx="3">
                  <c:v>7.8431372549019607E-2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97-4D54-8888-5FAB5B9A5EDA}"/>
            </c:ext>
          </c:extLst>
        </c:ser>
        <c:ser>
          <c:idx val="2"/>
          <c:order val="2"/>
          <c:tx>
            <c:strRef>
              <c:f>'Master Data'!$BU$39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Data'!$BU$40:$BU$44</c:f>
              <c:numCache>
                <c:formatCode>0%</c:formatCode>
                <c:ptCount val="5"/>
                <c:pt idx="0">
                  <c:v>0.17142857142857143</c:v>
                </c:pt>
                <c:pt idx="1">
                  <c:v>0.74285714285714288</c:v>
                </c:pt>
                <c:pt idx="2">
                  <c:v>8.5714285714285715E-2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F3-4AA6-B4F1-A0DF9CAE05D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5021599"/>
        <c:axId val="1285019199"/>
        <c:extLst/>
      </c:barChart>
      <c:catAx>
        <c:axId val="1285021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19199"/>
        <c:crosses val="autoZero"/>
        <c:auto val="1"/>
        <c:lblAlgn val="ctr"/>
        <c:lblOffset val="100"/>
        <c:noMultiLvlLbl val="0"/>
      </c:catAx>
      <c:valAx>
        <c:axId val="128501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21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EASE OF ACCESS TO FRESH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Data'!$BS$46</c:f>
              <c:strCache>
                <c:ptCount val="1"/>
                <c:pt idx="0">
                  <c:v>% of All SC/GL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Data'!$BS$47:$BS$51</c:f>
              <c:numCache>
                <c:formatCode>0%</c:formatCode>
                <c:ptCount val="5"/>
                <c:pt idx="0">
                  <c:v>0.19767441860465115</c:v>
                </c:pt>
                <c:pt idx="1">
                  <c:v>0.48837209302325579</c:v>
                </c:pt>
                <c:pt idx="2">
                  <c:v>0.20930232558139536</c:v>
                </c:pt>
                <c:pt idx="3">
                  <c:v>6.9767441860465115E-2</c:v>
                </c:pt>
                <c:pt idx="4">
                  <c:v>3.4883720930232558E-2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29-4C4E-B9F7-70004C15452D}"/>
            </c:ext>
          </c:extLst>
        </c:ser>
        <c:ser>
          <c:idx val="1"/>
          <c:order val="1"/>
          <c:tx>
            <c:strRef>
              <c:f>'Master Data'!$BT$46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Data'!$BT$47:$BT$51</c:f>
              <c:numCache>
                <c:formatCode>0%</c:formatCode>
                <c:ptCount val="5"/>
                <c:pt idx="0">
                  <c:v>0.17647058823529413</c:v>
                </c:pt>
                <c:pt idx="1">
                  <c:v>0.33333333333333331</c:v>
                </c:pt>
                <c:pt idx="2">
                  <c:v>0.31372549019607843</c:v>
                </c:pt>
                <c:pt idx="3">
                  <c:v>0.11764705882352941</c:v>
                </c:pt>
                <c:pt idx="4">
                  <c:v>5.8823529411764705E-2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F6-4B89-8EEE-969788837811}"/>
            </c:ext>
          </c:extLst>
        </c:ser>
        <c:ser>
          <c:idx val="2"/>
          <c:order val="2"/>
          <c:tx>
            <c:strRef>
              <c:f>'Master Data'!$BU$46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Data'!$BU$47:$BU$51</c:f>
              <c:numCache>
                <c:formatCode>0%</c:formatCode>
                <c:ptCount val="5"/>
                <c:pt idx="0">
                  <c:v>0.22857142857142856</c:v>
                </c:pt>
                <c:pt idx="1">
                  <c:v>0.7142857142857143</c:v>
                </c:pt>
                <c:pt idx="2">
                  <c:v>5.7142857142857141E-2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97-49D1-8B6F-C9DA9805175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4986079"/>
        <c:axId val="1284989439"/>
        <c:extLst/>
      </c:barChart>
      <c:catAx>
        <c:axId val="1284986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9439"/>
        <c:crosses val="autoZero"/>
        <c:auto val="1"/>
        <c:lblAlgn val="ctr"/>
        <c:lblOffset val="100"/>
        <c:noMultiLvlLbl val="0"/>
      </c:catAx>
      <c:valAx>
        <c:axId val="128498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6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QUALITY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Data'!$BS$53</c:f>
              <c:strCache>
                <c:ptCount val="1"/>
                <c:pt idx="0">
                  <c:v>% of All SC/GL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Data'!$BS$54:$BS$58</c:f>
              <c:numCache>
                <c:formatCode>0%</c:formatCode>
                <c:ptCount val="5"/>
                <c:pt idx="0">
                  <c:v>0.16279069767441862</c:v>
                </c:pt>
                <c:pt idx="1">
                  <c:v>0.54651162790697672</c:v>
                </c:pt>
                <c:pt idx="2">
                  <c:v>0.26744186046511625</c:v>
                </c:pt>
                <c:pt idx="3">
                  <c:v>2.3255813953488372E-2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3C-4DB7-B9D0-CB9FADDFA0A0}"/>
            </c:ext>
          </c:extLst>
        </c:ser>
        <c:ser>
          <c:idx val="1"/>
          <c:order val="1"/>
          <c:tx>
            <c:strRef>
              <c:f>'Master Data'!$BT$53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Data'!$BT$54:$BT$58</c:f>
              <c:numCache>
                <c:formatCode>0%</c:formatCode>
                <c:ptCount val="5"/>
                <c:pt idx="0">
                  <c:v>0.11764705882352941</c:v>
                </c:pt>
                <c:pt idx="1">
                  <c:v>0.50980392156862742</c:v>
                </c:pt>
                <c:pt idx="2">
                  <c:v>0.33333333333333331</c:v>
                </c:pt>
                <c:pt idx="3">
                  <c:v>3.9215686274509803E-2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87-42A9-98B5-3CA4BA7DB8DA}"/>
            </c:ext>
          </c:extLst>
        </c:ser>
        <c:ser>
          <c:idx val="2"/>
          <c:order val="2"/>
          <c:tx>
            <c:strRef>
              <c:f>'Master Data'!$BU$53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Data'!$BU$54:$BU$58</c:f>
              <c:numCache>
                <c:formatCode>0%</c:formatCode>
                <c:ptCount val="5"/>
                <c:pt idx="0">
                  <c:v>0.22857142857142856</c:v>
                </c:pt>
                <c:pt idx="1">
                  <c:v>0.6</c:v>
                </c:pt>
                <c:pt idx="2">
                  <c:v>0.17142857142857143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80-4BAE-8359-394BB746B22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7580191"/>
        <c:axId val="1197585951"/>
        <c:extLst/>
      </c:barChart>
      <c:catAx>
        <c:axId val="1197580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5951"/>
        <c:crosses val="autoZero"/>
        <c:auto val="1"/>
        <c:lblAlgn val="ctr"/>
        <c:lblOffset val="100"/>
        <c:noMultiLvlLbl val="0"/>
      </c:catAx>
      <c:valAx>
        <c:axId val="1197585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0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VARIETY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Data'!$BS$60</c:f>
              <c:strCache>
                <c:ptCount val="1"/>
                <c:pt idx="0">
                  <c:v>% of All SC/GL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Data'!$BS$61:$BS$65</c:f>
              <c:numCache>
                <c:formatCode>0%</c:formatCode>
                <c:ptCount val="5"/>
                <c:pt idx="0">
                  <c:v>0.18604651162790697</c:v>
                </c:pt>
                <c:pt idx="1">
                  <c:v>0.48837209302325579</c:v>
                </c:pt>
                <c:pt idx="2">
                  <c:v>0.29069767441860467</c:v>
                </c:pt>
                <c:pt idx="3">
                  <c:v>3.4883720930232558E-2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CF-4E0D-A824-A09A29BCA30C}"/>
            </c:ext>
          </c:extLst>
        </c:ser>
        <c:ser>
          <c:idx val="1"/>
          <c:order val="1"/>
          <c:tx>
            <c:strRef>
              <c:f>'Master Data'!$BT$60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Data'!$BT$61:$BT$65</c:f>
              <c:numCache>
                <c:formatCode>0%</c:formatCode>
                <c:ptCount val="5"/>
                <c:pt idx="0">
                  <c:v>0.13725490196078433</c:v>
                </c:pt>
                <c:pt idx="1">
                  <c:v>0.43137254901960786</c:v>
                </c:pt>
                <c:pt idx="2">
                  <c:v>0.37254901960784315</c:v>
                </c:pt>
                <c:pt idx="3">
                  <c:v>5.8823529411764705E-2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D-4F8B-97E0-5A35303CA13C}"/>
            </c:ext>
          </c:extLst>
        </c:ser>
        <c:ser>
          <c:idx val="2"/>
          <c:order val="2"/>
          <c:tx>
            <c:strRef>
              <c:f>'Master Data'!$BU$60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Data'!$BU$61:$BU$65</c:f>
              <c:numCache>
                <c:formatCode>0%</c:formatCode>
                <c:ptCount val="5"/>
                <c:pt idx="0">
                  <c:v>0.25714285714285712</c:v>
                </c:pt>
                <c:pt idx="1">
                  <c:v>0.5714285714285714</c:v>
                </c:pt>
                <c:pt idx="2">
                  <c:v>0.17142857142857143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E9-4F5E-ADE0-1841CF4B5CC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90726703"/>
        <c:axId val="790728623"/>
        <c:extLst/>
      </c:barChart>
      <c:catAx>
        <c:axId val="790726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8623"/>
        <c:crosses val="autoZero"/>
        <c:auto val="1"/>
        <c:lblAlgn val="ctr"/>
        <c:lblOffset val="100"/>
        <c:noMultiLvlLbl val="0"/>
      </c:catAx>
      <c:valAx>
        <c:axId val="79072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6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DISTANCE TO MOST FREQUENTLY UTILIZED FOOD ACCESSPOINT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Data'!$BS$85</c:f>
              <c:strCache>
                <c:ptCount val="1"/>
                <c:pt idx="0">
                  <c:v>% of All SC/GL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Data'!$BS$86:$BS$90</c:f>
              <c:numCache>
                <c:formatCode>0%</c:formatCode>
                <c:ptCount val="5"/>
                <c:pt idx="0">
                  <c:v>2.3255813953488372E-2</c:v>
                </c:pt>
                <c:pt idx="1">
                  <c:v>0.40697674418604651</c:v>
                </c:pt>
                <c:pt idx="2">
                  <c:v>0.40697674418604651</c:v>
                </c:pt>
                <c:pt idx="3">
                  <c:v>0.11627906976744186</c:v>
                </c:pt>
                <c:pt idx="4">
                  <c:v>2.3255813953488372E-2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B607-4047-9B3F-07B4013A0486}"/>
            </c:ext>
          </c:extLst>
        </c:ser>
        <c:ser>
          <c:idx val="1"/>
          <c:order val="1"/>
          <c:tx>
            <c:strRef>
              <c:f>'Master Data'!$BT$85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Data'!$BT$86:$BT$90</c:f>
              <c:numCache>
                <c:formatCode>0%</c:formatCode>
                <c:ptCount val="5"/>
                <c:pt idx="0">
                  <c:v>1.9607843137254902E-2</c:v>
                </c:pt>
                <c:pt idx="1">
                  <c:v>0.43137254901960786</c:v>
                </c:pt>
                <c:pt idx="2">
                  <c:v>0.41176470588235292</c:v>
                </c:pt>
                <c:pt idx="3">
                  <c:v>9.8039215686274508E-2</c:v>
                </c:pt>
                <c:pt idx="4">
                  <c:v>3.9215686274509803E-2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E-4D6E-9530-7DEBA750AB07}"/>
            </c:ext>
          </c:extLst>
        </c:ser>
        <c:ser>
          <c:idx val="2"/>
          <c:order val="2"/>
          <c:tx>
            <c:strRef>
              <c:f>'Master Data'!$BU$85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Data'!$BU$86:$BU$90</c:f>
              <c:numCache>
                <c:formatCode>0%</c:formatCode>
                <c:ptCount val="5"/>
                <c:pt idx="0">
                  <c:v>2.8571428571428571E-2</c:v>
                </c:pt>
                <c:pt idx="1">
                  <c:v>0.37142857142857144</c:v>
                </c:pt>
                <c:pt idx="2">
                  <c:v>0.4</c:v>
                </c:pt>
                <c:pt idx="3">
                  <c:v>0.14285714285714285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FE-4C6E-B956-A36BECC3BF9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7582576"/>
        <c:axId val="1357572976"/>
        <c:extLst/>
      </c:barChart>
      <c:catAx>
        <c:axId val="135758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72976"/>
        <c:crosses val="autoZero"/>
        <c:auto val="1"/>
        <c:lblAlgn val="ctr"/>
        <c:lblOffset val="100"/>
        <c:noMultiLvlLbl val="0"/>
      </c:catAx>
      <c:valAx>
        <c:axId val="135757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8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FREQUENCY OF TRANSPORTATION BARRIERS TO FOOD ACCESS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Data'!$BS$67</c:f>
              <c:strCache>
                <c:ptCount val="1"/>
                <c:pt idx="0">
                  <c:v>% of All SC/GL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Data'!$BS$68:$BS$72</c:f>
              <c:numCache>
                <c:formatCode>0%</c:formatCode>
                <c:ptCount val="5"/>
                <c:pt idx="0">
                  <c:v>0.52325581395348841</c:v>
                </c:pt>
                <c:pt idx="1">
                  <c:v>0.20930232558139536</c:v>
                </c:pt>
                <c:pt idx="2">
                  <c:v>0.18604651162790697</c:v>
                </c:pt>
                <c:pt idx="3">
                  <c:v>6.9767441860465115E-2</c:v>
                </c:pt>
                <c:pt idx="4">
                  <c:v>1.1627906976744186E-2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C791-4BAE-B3B9-0B42B00EFDE5}"/>
            </c:ext>
          </c:extLst>
        </c:ser>
        <c:ser>
          <c:idx val="1"/>
          <c:order val="1"/>
          <c:tx>
            <c:strRef>
              <c:f>'Master Data'!$BT$67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Data'!$BT$68:$BT$72</c:f>
              <c:numCache>
                <c:formatCode>0%</c:formatCode>
                <c:ptCount val="5"/>
                <c:pt idx="0">
                  <c:v>0.47058823529411764</c:v>
                </c:pt>
                <c:pt idx="1">
                  <c:v>0.23529411764705882</c:v>
                </c:pt>
                <c:pt idx="2">
                  <c:v>0.17647058823529413</c:v>
                </c:pt>
                <c:pt idx="3">
                  <c:v>9.8039215686274508E-2</c:v>
                </c:pt>
                <c:pt idx="4">
                  <c:v>1.9607843137254902E-2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50-4ADF-9F25-7283E4825232}"/>
            </c:ext>
          </c:extLst>
        </c:ser>
        <c:ser>
          <c:idx val="2"/>
          <c:order val="2"/>
          <c:tx>
            <c:strRef>
              <c:f>'Master Data'!$BU$67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Data'!$BU$68:$BU$72</c:f>
              <c:numCache>
                <c:formatCode>0%</c:formatCode>
                <c:ptCount val="5"/>
                <c:pt idx="0">
                  <c:v>0.6</c:v>
                </c:pt>
                <c:pt idx="1">
                  <c:v>0.17142857142857143</c:v>
                </c:pt>
                <c:pt idx="2">
                  <c:v>0.2</c:v>
                </c:pt>
                <c:pt idx="3">
                  <c:v>2.8571428571428571E-2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56-4A5F-96C7-78DB619D18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6758672"/>
        <c:axId val="1546759152"/>
        <c:extLst/>
      </c:barChart>
      <c:catAx>
        <c:axId val="154675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9152"/>
        <c:crosses val="autoZero"/>
        <c:auto val="1"/>
        <c:lblAlgn val="ctr"/>
        <c:lblOffset val="100"/>
        <c:noMultiLvlLbl val="0"/>
      </c:catAx>
      <c:valAx>
        <c:axId val="154675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STORE used most often BY INDIVIDUALS REPORTING </a:t>
            </a:r>
          </a:p>
          <a:p>
            <a:pPr>
              <a:defRPr sz="1100" b="1"/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UTILIZATION OF ASSISTANCE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19"/>
          <c:order val="19"/>
          <c:tx>
            <c:strRef>
              <c:f>'Master Data'!$BQ$92</c:f>
              <c:strCache>
                <c:ptCount val="1"/>
                <c:pt idx="0">
                  <c:v>SC/GL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EC-4688-BBB9-74B6C346917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EC-4688-BBB9-74B6C346917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EC-4688-BBB9-74B6C346917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DEC-4688-BBB9-74B6C346917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DEC-4688-BBB9-74B6C346917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DEC-4688-BBB9-74B6C346917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DEC-4688-BBB9-74B6C346917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DEC-4688-BBB9-74B6C346917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DEC-4688-BBB9-74B6C346917F}"/>
              </c:ext>
            </c:extLst>
          </c:dPt>
          <c:dLbls>
            <c:dLbl>
              <c:idx val="4"/>
              <c:layout>
                <c:manualLayout>
                  <c:x val="-0.16963598388576009"/>
                  <c:y val="3.950992756928081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DEC-4688-BBB9-74B6C346917F}"/>
                </c:ext>
              </c:extLst>
            </c:dLbl>
            <c:dLbl>
              <c:idx val="5"/>
              <c:layout>
                <c:manualLayout>
                  <c:x val="-0.17961457117315777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DEC-4688-BBB9-74B6C346917F}"/>
                </c:ext>
              </c:extLst>
            </c:dLbl>
            <c:dLbl>
              <c:idx val="6"/>
              <c:layout>
                <c:manualLayout>
                  <c:x val="-9.7291226052127144E-2"/>
                  <c:y val="-7.9019855138561801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DEC-4688-BBB9-74B6C346917F}"/>
                </c:ext>
              </c:extLst>
            </c:dLbl>
            <c:dLbl>
              <c:idx val="7"/>
              <c:layout>
                <c:manualLayout>
                  <c:x val="1.9957174574795306E-2"/>
                  <c:y val="7.901985513856145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DEC-4688-BBB9-74B6C346917F}"/>
                </c:ext>
              </c:extLst>
            </c:dLbl>
            <c:dLbl>
              <c:idx val="8"/>
              <c:layout>
                <c:manualLayout>
                  <c:x val="0.36919417604074417"/>
                  <c:y val="1.958634661343920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DEC-4688-BBB9-74B6C34691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'Master Data'!$A$93:$A$101</c:f>
              <c:strCache>
                <c:ptCount val="9"/>
                <c:pt idx="0">
                  <c:v>Supermarket</c:v>
                </c:pt>
                <c:pt idx="1">
                  <c:v>Box Stores</c:v>
                </c:pt>
                <c:pt idx="2">
                  <c:v>Dollar Store</c:v>
                </c:pt>
                <c:pt idx="3">
                  <c:v>Corner Store</c:v>
                </c:pt>
                <c:pt idx="4">
                  <c:v>Drug Store</c:v>
                </c:pt>
                <c:pt idx="5">
                  <c:v>Farmers Market</c:v>
                </c:pt>
                <c:pt idx="6">
                  <c:v>Wholesale Club</c:v>
                </c:pt>
                <c:pt idx="7">
                  <c:v>Food Co-op</c:v>
                </c:pt>
                <c:pt idx="8">
                  <c:v>Specialty Market</c:v>
                </c:pt>
              </c:strCache>
            </c:strRef>
          </c:cat>
          <c:val>
            <c:numRef>
              <c:f>'Master Data'!$BQ$93:$BQ$101</c:f>
              <c:numCache>
                <c:formatCode>0%</c:formatCode>
                <c:ptCount val="9"/>
                <c:pt idx="0">
                  <c:v>0.68627450980392157</c:v>
                </c:pt>
                <c:pt idx="1">
                  <c:v>0.5490196078431373</c:v>
                </c:pt>
                <c:pt idx="2">
                  <c:v>0.21568627450980393</c:v>
                </c:pt>
                <c:pt idx="3">
                  <c:v>7.8431372549019607E-2</c:v>
                </c:pt>
                <c:pt idx="4">
                  <c:v>0.17647058823529413</c:v>
                </c:pt>
                <c:pt idx="5">
                  <c:v>9.8039215686274508E-2</c:v>
                </c:pt>
                <c:pt idx="6">
                  <c:v>0.11764705882352941</c:v>
                </c:pt>
                <c:pt idx="7">
                  <c:v>1.9607843137254902E-2</c:v>
                </c:pt>
                <c:pt idx="8">
                  <c:v>1.9607843137254902E-2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61AD-48A2-BF6B-D155C918C7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'Master Data'!$N$92</c15:sqref>
                        </c15:formulaRef>
                      </c:ext>
                    </c:extLst>
                    <c:strCache>
                      <c:ptCount val="1"/>
                      <c:pt idx="0">
                        <c:v>DEL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1-61AD-48A2-BF6B-D155C918C7AE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3-61AD-48A2-BF6B-D155C918C7AE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5-61AD-48A2-BF6B-D155C918C7AE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7-61AD-48A2-BF6B-D155C918C7AE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9-61AD-48A2-BF6B-D155C918C7AE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B-61AD-48A2-BF6B-D155C918C7AE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D-61AD-48A2-BF6B-D155C918C7AE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F-61AD-48A2-BF6B-D155C918C7AE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1-61AD-48A2-BF6B-D155C918C7AE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'Master Data'!$N$93:$N$101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1</c:v>
                      </c:pt>
                      <c:pt idx="1">
                        <c:v>0.42857142857142855</c:v>
                      </c:pt>
                      <c:pt idx="2">
                        <c:v>0.14285714285714285</c:v>
                      </c:pt>
                      <c:pt idx="3">
                        <c:v>0.14285714285714285</c:v>
                      </c:pt>
                      <c:pt idx="4">
                        <c:v>0.14285714285714285</c:v>
                      </c:pt>
                      <c:pt idx="5">
                        <c:v>0.14285714285714285</c:v>
                      </c:pt>
                      <c:pt idx="6">
                        <c:v>0.14285714285714285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2-61AD-48A2-BF6B-D155C918C7AE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Data'!$O$92</c15:sqref>
                        </c15:formulaRef>
                      </c:ext>
                    </c:extLst>
                    <c:strCache>
                      <c:ptCount val="1"/>
                      <c:pt idx="0">
                        <c:v>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5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7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9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B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D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F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1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3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5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Data'!$O$93:$O$101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1</c:v>
                      </c:pt>
                      <c:pt idx="1">
                        <c:v>1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0.5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61AD-48A2-BF6B-D155C918C7AE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Data'!$T$92</c15:sqref>
                        </c15:formulaRef>
                      </c:ext>
                    </c:extLst>
                    <c:strCache>
                      <c:ptCount val="1"/>
                      <c:pt idx="0">
                        <c:v>DT/STKD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7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9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B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D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F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1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3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5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7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Data'!$T$93:$T$101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0.52173913043478259</c:v>
                      </c:pt>
                      <c:pt idx="1">
                        <c:v>0.30434782608695654</c:v>
                      </c:pt>
                      <c:pt idx="2">
                        <c:v>0.13043478260869565</c:v>
                      </c:pt>
                      <c:pt idx="3">
                        <c:v>0.16666666666666666</c:v>
                      </c:pt>
                      <c:pt idx="4">
                        <c:v>7.2463768115942032E-2</c:v>
                      </c:pt>
                      <c:pt idx="5">
                        <c:v>0.15942028985507245</c:v>
                      </c:pt>
                      <c:pt idx="6">
                        <c:v>5.0724637681159424E-2</c:v>
                      </c:pt>
                      <c:pt idx="7">
                        <c:v>7.2463768115942032E-2</c:v>
                      </c:pt>
                      <c:pt idx="8">
                        <c:v>7.2463768115942032E-2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61AD-48A2-BF6B-D155C918C7AE}"/>
                  </c:ext>
                </c:extLst>
              </c15:ser>
            </c15:filteredPieSeries>
            <c15:filteredPi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Data'!$U$92</c15:sqref>
                        </c15:formulaRef>
                      </c:ext>
                    </c:extLst>
                    <c:strCache>
                      <c:ptCount val="1"/>
                      <c:pt idx="0">
                        <c:v>DT/STKD 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9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B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D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F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1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3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5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7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9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Data'!$U$93:$U$101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0.45833333333333331</c:v>
                      </c:pt>
                      <c:pt idx="1">
                        <c:v>0.38541666666666669</c:v>
                      </c:pt>
                      <c:pt idx="2">
                        <c:v>0.125</c:v>
                      </c:pt>
                      <c:pt idx="3">
                        <c:v>0.1875</c:v>
                      </c:pt>
                      <c:pt idx="4">
                        <c:v>7.2916666666666671E-2</c:v>
                      </c:pt>
                      <c:pt idx="5">
                        <c:v>9.375E-2</c:v>
                      </c:pt>
                      <c:pt idx="6">
                        <c:v>5.2083333333333336E-2</c:v>
                      </c:pt>
                      <c:pt idx="7">
                        <c:v>4.1666666666666664E-2</c:v>
                      </c:pt>
                      <c:pt idx="8">
                        <c:v>5.2083333333333336E-2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61AD-48A2-BF6B-D155C918C7AE}"/>
                  </c:ext>
                </c:extLst>
              </c15:ser>
            </c15:filteredPieSeries>
            <c15:filteredPi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Data'!$Z$92</c15:sqref>
                        </c15:formulaRef>
                      </c:ext>
                    </c:extLst>
                    <c:strCache>
                      <c:ptCount val="1"/>
                      <c:pt idx="0">
                        <c:v>DUA/PR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B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D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F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1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3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5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7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9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B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Data'!$Z$93:$Z$101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0.83333333333333337</c:v>
                      </c:pt>
                      <c:pt idx="1">
                        <c:v>0.66666666666666663</c:v>
                      </c:pt>
                      <c:pt idx="2">
                        <c:v>0.33333333333333331</c:v>
                      </c:pt>
                      <c:pt idx="3">
                        <c:v>0.16666666666666666</c:v>
                      </c:pt>
                      <c:pt idx="4">
                        <c:v>0.33333333333333331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61AD-48A2-BF6B-D155C918C7AE}"/>
                  </c:ext>
                </c:extLst>
              </c15:ser>
            </c15:filteredPieSeries>
            <c15:filteredPi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Data'!$AA$92</c15:sqref>
                        </c15:formulaRef>
                      </c:ext>
                    </c:extLst>
                    <c:strCache>
                      <c:ptCount val="1"/>
                      <c:pt idx="0">
                        <c:v>DUA/PR 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D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F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1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3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5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7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9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B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D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Data'!$AA$93:$AA$101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0.8</c:v>
                      </c:pt>
                      <c:pt idx="1">
                        <c:v>0.8</c:v>
                      </c:pt>
                      <c:pt idx="2">
                        <c:v>0.4</c:v>
                      </c:pt>
                      <c:pt idx="3">
                        <c:v>0.2</c:v>
                      </c:pt>
                      <c:pt idx="4">
                        <c:v>0.2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61AD-48A2-BF6B-D155C918C7AE}"/>
                  </c:ext>
                </c:extLst>
              </c15:ser>
            </c15:filteredPieSeries>
            <c15:filteredPi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Data'!$AF$92</c15:sqref>
                        </c15:formulaRef>
                      </c:ext>
                    </c:extLst>
                    <c:strCache>
                      <c:ptCount val="1"/>
                      <c:pt idx="0">
                        <c:v>HH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F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1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3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5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7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9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B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D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F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Data'!$AF$93:$AF$101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0.48120300751879697</c:v>
                      </c:pt>
                      <c:pt idx="1">
                        <c:v>0.44360902255639095</c:v>
                      </c:pt>
                      <c:pt idx="2">
                        <c:v>0.43609022556390975</c:v>
                      </c:pt>
                      <c:pt idx="3">
                        <c:v>0.37593984962406013</c:v>
                      </c:pt>
                      <c:pt idx="4">
                        <c:v>0.18045112781954886</c:v>
                      </c:pt>
                      <c:pt idx="5">
                        <c:v>9.0225563909774431E-2</c:v>
                      </c:pt>
                      <c:pt idx="6">
                        <c:v>8.2706766917293228E-2</c:v>
                      </c:pt>
                      <c:pt idx="7">
                        <c:v>3.7593984962406013E-2</c:v>
                      </c:pt>
                      <c:pt idx="8">
                        <c:v>6.0150375939849621E-2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61AD-48A2-BF6B-D155C918C7AE}"/>
                  </c:ext>
                </c:extLst>
              </c15:ser>
            </c15:filteredPieSeries>
            <c15:filteredPi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Data'!$AG$92</c15:sqref>
                        </c15:formulaRef>
                      </c:ext>
                    </c:extLst>
                    <c:strCache>
                      <c:ptCount val="1"/>
                      <c:pt idx="0">
                        <c:v>HH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1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3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5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7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9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B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D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F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1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Data'!$AG$93:$AG$101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0.49180327868852458</c:v>
                      </c:pt>
                      <c:pt idx="1">
                        <c:v>0.4344262295081967</c:v>
                      </c:pt>
                      <c:pt idx="2">
                        <c:v>0.4344262295081967</c:v>
                      </c:pt>
                      <c:pt idx="3">
                        <c:v>0.36885245901639346</c:v>
                      </c:pt>
                      <c:pt idx="4">
                        <c:v>0.1721311475409836</c:v>
                      </c:pt>
                      <c:pt idx="5">
                        <c:v>9.0163934426229511E-2</c:v>
                      </c:pt>
                      <c:pt idx="6">
                        <c:v>7.3770491803278687E-2</c:v>
                      </c:pt>
                      <c:pt idx="7">
                        <c:v>3.2786885245901641E-2</c:v>
                      </c:pt>
                      <c:pt idx="8">
                        <c:v>5.737704918032787E-2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61AD-48A2-BF6B-D155C918C7AE}"/>
                  </c:ext>
                </c:extLst>
              </c15:ser>
            </c15:filteredPieSeries>
            <c15:filteredPi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Data'!$AL$92</c15:sqref>
                        </c15:formulaRef>
                      </c:ext>
                    </c:extLst>
                    <c:strCache>
                      <c:ptCount val="1"/>
                      <c:pt idx="0">
                        <c:v>MP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3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5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7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9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B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D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F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1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3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Data'!$AL$93:$AL$101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0.63779527559055116</c:v>
                      </c:pt>
                      <c:pt idx="1">
                        <c:v>0.44094488188976377</c:v>
                      </c:pt>
                      <c:pt idx="2">
                        <c:v>0.28346456692913385</c:v>
                      </c:pt>
                      <c:pt idx="3">
                        <c:v>0.19685039370078741</c:v>
                      </c:pt>
                      <c:pt idx="4">
                        <c:v>0.13385826771653545</c:v>
                      </c:pt>
                      <c:pt idx="5">
                        <c:v>0.10236220472440945</c:v>
                      </c:pt>
                      <c:pt idx="6">
                        <c:v>0.17322834645669291</c:v>
                      </c:pt>
                      <c:pt idx="7">
                        <c:v>4.7244094488188976E-2</c:v>
                      </c:pt>
                      <c:pt idx="8">
                        <c:v>5.5118110236220472E-2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61AD-48A2-BF6B-D155C918C7AE}"/>
                  </c:ext>
                </c:extLst>
              </c15:ser>
            </c15:filteredPieSeries>
            <c15:filteredPi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Data'!$AM$92</c15:sqref>
                        </c15:formulaRef>
                      </c:ext>
                    </c:extLst>
                    <c:strCache>
                      <c:ptCount val="1"/>
                      <c:pt idx="0">
                        <c:v>MP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5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7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9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B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D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F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1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3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5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Data'!$AM$93:$AM$101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0.56122448979591832</c:v>
                      </c:pt>
                      <c:pt idx="1">
                        <c:v>0.43877551020408162</c:v>
                      </c:pt>
                      <c:pt idx="2">
                        <c:v>0.32653061224489793</c:v>
                      </c:pt>
                      <c:pt idx="3">
                        <c:v>0.21428571428571427</c:v>
                      </c:pt>
                      <c:pt idx="4">
                        <c:v>0.1326530612244898</c:v>
                      </c:pt>
                      <c:pt idx="5">
                        <c:v>0.11224489795918367</c:v>
                      </c:pt>
                      <c:pt idx="6">
                        <c:v>0.17346938775510204</c:v>
                      </c:pt>
                      <c:pt idx="7">
                        <c:v>5.1020408163265307E-2</c:v>
                      </c:pt>
                      <c:pt idx="8">
                        <c:v>6.1224489795918366E-2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61AD-48A2-BF6B-D155C918C7AE}"/>
                  </c:ext>
                </c:extLst>
              </c15:ser>
            </c15:filteredPieSeries>
            <c15:filteredPi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Data'!$AR$92</c15:sqref>
                        </c15:formulaRef>
                      </c:ext>
                    </c:extLst>
                    <c:strCache>
                      <c:ptCount val="1"/>
                      <c:pt idx="0">
                        <c:v>NSK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7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9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B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D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F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1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3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5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7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Data'!$AR$93:$AR$101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0.79527559055118113</c:v>
                      </c:pt>
                      <c:pt idx="1">
                        <c:v>0.28346456692913385</c:v>
                      </c:pt>
                      <c:pt idx="2">
                        <c:v>0.11023622047244094</c:v>
                      </c:pt>
                      <c:pt idx="3">
                        <c:v>9.4488188976377951E-2</c:v>
                      </c:pt>
                      <c:pt idx="4">
                        <c:v>6.2992125984251968E-2</c:v>
                      </c:pt>
                      <c:pt idx="5">
                        <c:v>0.14960629921259844</c:v>
                      </c:pt>
                      <c:pt idx="6">
                        <c:v>0.11023622047244094</c:v>
                      </c:pt>
                      <c:pt idx="7">
                        <c:v>0.13385826771653545</c:v>
                      </c:pt>
                      <c:pt idx="8">
                        <c:v>5.5118110236220472E-2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61AD-48A2-BF6B-D155C918C7AE}"/>
                  </c:ext>
                </c:extLst>
              </c15:ser>
            </c15:filteredPieSeries>
            <c15:filteredPi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Data'!$AS$92</c15:sqref>
                        </c15:formulaRef>
                      </c:ext>
                    </c:extLst>
                    <c:strCache>
                      <c:ptCount val="1"/>
                      <c:pt idx="0">
                        <c:v>NSK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9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B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D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F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1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3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5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7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9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Data'!$AS$93:$AS$101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0.65217391304347827</c:v>
                      </c:pt>
                      <c:pt idx="1">
                        <c:v>0.21739130434782608</c:v>
                      </c:pt>
                      <c:pt idx="2">
                        <c:v>0.13043478260869565</c:v>
                      </c:pt>
                      <c:pt idx="3">
                        <c:v>8.6956521739130432E-2</c:v>
                      </c:pt>
                      <c:pt idx="4">
                        <c:v>4.3478260869565216E-2</c:v>
                      </c:pt>
                      <c:pt idx="5">
                        <c:v>8.6956521739130432E-2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61AD-48A2-BF6B-D155C918C7AE}"/>
                  </c:ext>
                </c:extLst>
              </c15:ser>
            </c15:filteredPieSeries>
            <c15:filteredPi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Data'!$AX$92</c15:sqref>
                        </c15:formulaRef>
                      </c:ext>
                    </c:extLst>
                    <c:strCache>
                      <c:ptCount val="1"/>
                      <c:pt idx="0">
                        <c:v>NS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B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D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F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1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3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5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7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9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B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Data'!$AX$93:$AX$101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0.6428571428571429</c:v>
                      </c:pt>
                      <c:pt idx="1">
                        <c:v>0.38571428571428573</c:v>
                      </c:pt>
                      <c:pt idx="2">
                        <c:v>0.31428571428571428</c:v>
                      </c:pt>
                      <c:pt idx="3">
                        <c:v>0.22857142857142856</c:v>
                      </c:pt>
                      <c:pt idx="4">
                        <c:v>0.14285714285714285</c:v>
                      </c:pt>
                      <c:pt idx="5">
                        <c:v>0.14285714285714285</c:v>
                      </c:pt>
                      <c:pt idx="6">
                        <c:v>6.4285714285714279E-2</c:v>
                      </c:pt>
                      <c:pt idx="7">
                        <c:v>0.1</c:v>
                      </c:pt>
                      <c:pt idx="8">
                        <c:v>7.1428571428571425E-2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61AD-48A2-BF6B-D155C918C7AE}"/>
                  </c:ext>
                </c:extLst>
              </c15:ser>
            </c15:filteredPieSeries>
            <c15:filteredPi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Data'!$AY$92</c15:sqref>
                        </c15:formulaRef>
                      </c:ext>
                    </c:extLst>
                    <c:strCache>
                      <c:ptCount val="1"/>
                      <c:pt idx="0">
                        <c:v>NS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D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F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1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3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5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7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9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B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D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Data'!$AY$93:$AY$101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0.61363636363636365</c:v>
                      </c:pt>
                      <c:pt idx="1">
                        <c:v>0.42045454545454547</c:v>
                      </c:pt>
                      <c:pt idx="2">
                        <c:v>0.40909090909090912</c:v>
                      </c:pt>
                      <c:pt idx="3">
                        <c:v>0.25</c:v>
                      </c:pt>
                      <c:pt idx="4">
                        <c:v>0.19318181818181818</c:v>
                      </c:pt>
                      <c:pt idx="5">
                        <c:v>0.11363636363636363</c:v>
                      </c:pt>
                      <c:pt idx="6">
                        <c:v>9.0909090909090912E-2</c:v>
                      </c:pt>
                      <c:pt idx="7">
                        <c:v>6.8181818181818177E-2</c:v>
                      </c:pt>
                      <c:pt idx="8">
                        <c:v>4.5454545454545456E-2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61AD-48A2-BF6B-D155C918C7AE}"/>
                  </c:ext>
                </c:extLst>
              </c15:ser>
            </c15:filteredPieSeries>
            <c15:filteredPi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Data'!$BD$92</c15:sqref>
                        </c15:formulaRef>
                      </c:ext>
                    </c:extLst>
                    <c:strCache>
                      <c:ptCount val="1"/>
                      <c:pt idx="0">
                        <c:v>PV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F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1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3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5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7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9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B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D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F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Data'!$BD$93:$BD$101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1</c:v>
                      </c:pt>
                      <c:pt idx="1">
                        <c:v>1</c:v>
                      </c:pt>
                      <c:pt idx="2">
                        <c:v>0.5</c:v>
                      </c:pt>
                      <c:pt idx="3">
                        <c:v>0</c:v>
                      </c:pt>
                      <c:pt idx="4">
                        <c:v>0.5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61AD-48A2-BF6B-D155C918C7AE}"/>
                  </c:ext>
                </c:extLst>
              </c15:ser>
            </c15:filteredPieSeries>
            <c15:filteredPi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Data'!$BE$92</c15:sqref>
                        </c15:formulaRef>
                      </c:ext>
                    </c:extLst>
                    <c:strCache>
                      <c:ptCount val="1"/>
                      <c:pt idx="0">
                        <c:v>PV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1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3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5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7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9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B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D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F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1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Data'!$BE$93:$BE$101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1</c:v>
                      </c:pt>
                      <c:pt idx="1">
                        <c:v>1</c:v>
                      </c:pt>
                      <c:pt idx="2">
                        <c:v>0.5</c:v>
                      </c:pt>
                      <c:pt idx="3">
                        <c:v>0</c:v>
                      </c:pt>
                      <c:pt idx="4">
                        <c:v>0.5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61AD-48A2-BF6B-D155C918C7AE}"/>
                  </c:ext>
                </c:extLst>
              </c15:ser>
            </c15:filteredPieSeries>
            <c15:filteredPi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Data'!$BJ$92</c15:sqref>
                        </c15:formulaRef>
                      </c:ext>
                    </c:extLst>
                    <c:strCache>
                      <c:ptCount val="1"/>
                      <c:pt idx="0">
                        <c:v>RD/BV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3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5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7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9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B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D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F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1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3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Data'!$BJ$93:$BJ$101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0.70512820512820518</c:v>
                      </c:pt>
                      <c:pt idx="1">
                        <c:v>0.44871794871794873</c:v>
                      </c:pt>
                      <c:pt idx="2">
                        <c:v>0.30769230769230771</c:v>
                      </c:pt>
                      <c:pt idx="3">
                        <c:v>0.20512820512820512</c:v>
                      </c:pt>
                      <c:pt idx="4">
                        <c:v>0.14102564102564102</c:v>
                      </c:pt>
                      <c:pt idx="5">
                        <c:v>8.9743589743589744E-2</c:v>
                      </c:pt>
                      <c:pt idx="6">
                        <c:v>0.21794871794871795</c:v>
                      </c:pt>
                      <c:pt idx="7">
                        <c:v>3.8461538461538464E-2</c:v>
                      </c:pt>
                      <c:pt idx="8">
                        <c:v>1.282051282051282E-2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61AD-48A2-BF6B-D155C918C7AE}"/>
                  </c:ext>
                </c:extLst>
              </c15:ser>
            </c15:filteredPieSeries>
            <c15:filteredPi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Data'!$BK$92</c15:sqref>
                        </c15:formulaRef>
                      </c:ext>
                    </c:extLst>
                    <c:strCache>
                      <c:ptCount val="1"/>
                      <c:pt idx="0">
                        <c:v>RD/BV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5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7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9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B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D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F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1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3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5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Data'!$BK$93:$BK$101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0.67500000000000004</c:v>
                      </c:pt>
                      <c:pt idx="1">
                        <c:v>0.47499999999999998</c:v>
                      </c:pt>
                      <c:pt idx="2">
                        <c:v>0.4</c:v>
                      </c:pt>
                      <c:pt idx="3">
                        <c:v>0.25</c:v>
                      </c:pt>
                      <c:pt idx="4">
                        <c:v>0.1</c:v>
                      </c:pt>
                      <c:pt idx="5">
                        <c:v>0.1</c:v>
                      </c:pt>
                      <c:pt idx="6">
                        <c:v>0.22500000000000001</c:v>
                      </c:pt>
                      <c:pt idx="7">
                        <c:v>0.05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61AD-48A2-BF6B-D155C918C7AE}"/>
                  </c:ext>
                </c:extLst>
              </c15:ser>
            </c15:filteredPieSeries>
            <c15:filteredPi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Data'!$BP$92</c15:sqref>
                        </c15:formulaRef>
                      </c:ext>
                    </c:extLst>
                    <c:strCache>
                      <c:ptCount val="1"/>
                      <c:pt idx="0">
                        <c:v>SC/GL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7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9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B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D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F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1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3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5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7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Data'!$BP$93:$BP$101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0.73255813953488369</c:v>
                      </c:pt>
                      <c:pt idx="1">
                        <c:v>0.5</c:v>
                      </c:pt>
                      <c:pt idx="2">
                        <c:v>0.1744186046511628</c:v>
                      </c:pt>
                      <c:pt idx="3">
                        <c:v>9.3023255813953487E-2</c:v>
                      </c:pt>
                      <c:pt idx="4">
                        <c:v>0.15116279069767441</c:v>
                      </c:pt>
                      <c:pt idx="5">
                        <c:v>0.16279069767441862</c:v>
                      </c:pt>
                      <c:pt idx="6">
                        <c:v>0.11627906976744186</c:v>
                      </c:pt>
                      <c:pt idx="7">
                        <c:v>3.4883720930232558E-2</c:v>
                      </c:pt>
                      <c:pt idx="8">
                        <c:v>3.4883720930232558E-2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61AD-48A2-BF6B-D155C918C7AE}"/>
                  </c:ext>
                </c:extLst>
              </c15:ser>
            </c15:filteredPieSeries>
            <c15:filteredPi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Data'!$BV$92</c15:sqref>
                        </c15:formulaRef>
                      </c:ext>
                    </c:extLst>
                    <c:strCache>
                      <c:ptCount val="1"/>
                      <c:pt idx="0">
                        <c:v>WL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9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B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D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F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1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3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5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7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9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Data'!$BV$93:$BV$101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0.625</c:v>
                      </c:pt>
                      <c:pt idx="1">
                        <c:v>0.26041666666666669</c:v>
                      </c:pt>
                      <c:pt idx="2">
                        <c:v>0.26041666666666669</c:v>
                      </c:pt>
                      <c:pt idx="3">
                        <c:v>0.125</c:v>
                      </c:pt>
                      <c:pt idx="4">
                        <c:v>0.14583333333333334</c:v>
                      </c:pt>
                      <c:pt idx="5">
                        <c:v>4.1666666666666664E-2</c:v>
                      </c:pt>
                      <c:pt idx="6">
                        <c:v>8.3333333333333329E-2</c:v>
                      </c:pt>
                      <c:pt idx="7">
                        <c:v>1.0416666666666666E-2</c:v>
                      </c:pt>
                      <c:pt idx="8">
                        <c:v>2.0833333333333332E-2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61AD-48A2-BF6B-D155C918C7AE}"/>
                  </c:ext>
                </c:extLst>
              </c15:ser>
            </c15:filteredPieSeries>
            <c15:filteredPi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Data'!$BW$92</c15:sqref>
                        </c15:formulaRef>
                      </c:ext>
                    </c:extLst>
                    <c:strCache>
                      <c:ptCount val="1"/>
                      <c:pt idx="0">
                        <c:v>WL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B-0DEC-4688-BBB9-74B6C346917F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D-0DEC-4688-BBB9-74B6C346917F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F-0DEC-4688-BBB9-74B6C346917F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1-0DEC-4688-BBB9-74B6C346917F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3-0DEC-4688-BBB9-74B6C346917F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5-0DEC-4688-BBB9-74B6C346917F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7-0DEC-4688-BBB9-74B6C346917F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9-0DEC-4688-BBB9-74B6C346917F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B-0DEC-4688-BBB9-74B6C346917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Data'!$A$93:$A$101</c15:sqref>
                        </c15:formulaRef>
                      </c:ext>
                    </c:extLst>
                    <c:strCache>
                      <c:ptCount val="9"/>
                      <c:pt idx="0">
                        <c:v>Supermarket</c:v>
                      </c:pt>
                      <c:pt idx="1">
                        <c:v>Box Stores</c:v>
                      </c:pt>
                      <c:pt idx="2">
                        <c:v>Dollar Store</c:v>
                      </c:pt>
                      <c:pt idx="3">
                        <c:v>Corner Store</c:v>
                      </c:pt>
                      <c:pt idx="4">
                        <c:v>Drug Store</c:v>
                      </c:pt>
                      <c:pt idx="5">
                        <c:v>Farmers Market</c:v>
                      </c:pt>
                      <c:pt idx="6">
                        <c:v>Wholesale Club</c:v>
                      </c:pt>
                      <c:pt idx="7">
                        <c:v>Food Co-op</c:v>
                      </c:pt>
                      <c:pt idx="8">
                        <c:v>Specialty Market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Data'!$BW$93:$BW$101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>
                        <c:v>0.5</c:v>
                      </c:pt>
                      <c:pt idx="1">
                        <c:v>0.21875</c:v>
                      </c:pt>
                      <c:pt idx="2">
                        <c:v>0.25</c:v>
                      </c:pt>
                      <c:pt idx="3">
                        <c:v>0.125</c:v>
                      </c:pt>
                      <c:pt idx="4">
                        <c:v>0.140625</c:v>
                      </c:pt>
                      <c:pt idx="5">
                        <c:v>3.125E-2</c:v>
                      </c:pt>
                      <c:pt idx="6">
                        <c:v>6.25E-2</c:v>
                      </c:pt>
                      <c:pt idx="7">
                        <c:v>0</c:v>
                      </c:pt>
                      <c:pt idx="8">
                        <c:v>1.5625E-2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61AD-48A2-BF6B-D155C918C7AE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MODES OF TRANSPORTATION BY INDIVIDUALS REPORTING UTILIZATION OF ASSISTANCE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267891513560807"/>
          <c:y val="0.2753247662862367"/>
          <c:w val="0.36686461067366571"/>
          <c:h val="0.61831114158482992"/>
        </c:manualLayout>
      </c:layout>
      <c:pieChart>
        <c:varyColors val="1"/>
        <c:ser>
          <c:idx val="22"/>
          <c:order val="22"/>
          <c:tx>
            <c:strRef>
              <c:f>'Master Data'!$BT$74</c:f>
              <c:strCache>
                <c:ptCount val="1"/>
                <c:pt idx="0">
                  <c:v>% of All 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18D-7C45-46D3-97EB-91ED4E48D21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18F-7C45-46D3-97EB-91ED4E48D21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191-7C45-46D3-97EB-91ED4E48D21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193-7C45-46D3-97EB-91ED4E48D21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195-7C45-46D3-97EB-91ED4E48D21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197-7C45-46D3-97EB-91ED4E48D21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7C45-46D3-97EB-91ED4E48D21A}"/>
              </c:ext>
            </c:extLst>
          </c:dPt>
          <c:dLbls>
            <c:dLbl>
              <c:idx val="4"/>
              <c:layout>
                <c:manualLayout>
                  <c:x val="-0.13739360838957898"/>
                  <c:y val="4.0040355634024848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5-7C45-46D3-97EB-91ED4E48D21A}"/>
                </c:ext>
              </c:extLst>
            </c:dLbl>
            <c:dLbl>
              <c:idx val="5"/>
              <c:layout>
                <c:manualLayout>
                  <c:x val="-4.1436167609555562E-2"/>
                  <c:y val="-4.404439119742732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7-7C45-46D3-97EB-91ED4E48D21A}"/>
                </c:ext>
              </c:extLst>
            </c:dLbl>
            <c:dLbl>
              <c:idx val="6"/>
              <c:layout>
                <c:manualLayout>
                  <c:x val="7.6329782438654986E-2"/>
                  <c:y val="-3.603632007062239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9B-7C45-46D3-97EB-91ED4E48D2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5="http://schemas.microsoft.com/office/drawing/2012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'Master Data'!$A$75:$A$83</c15:sqref>
                  </c15:fullRef>
                </c:ext>
              </c:extLst>
              <c:f>('Master Data'!$A$75:$A$80,'Master Data'!$A$82)</c:f>
              <c:strCache>
                <c:ptCount val="7"/>
                <c:pt idx="0">
                  <c:v>Personal Vehicle</c:v>
                </c:pt>
                <c:pt idx="1">
                  <c:v>Walking</c:v>
                </c:pt>
                <c:pt idx="2">
                  <c:v>Public Transportation</c:v>
                </c:pt>
                <c:pt idx="3">
                  <c:v>Rides from Friends/Family</c:v>
                </c:pt>
                <c:pt idx="4">
                  <c:v>Taxi/Uber</c:v>
                </c:pt>
                <c:pt idx="5">
                  <c:v>Delivery Services</c:v>
                </c:pt>
                <c:pt idx="6">
                  <c:v>Wheelchair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'Master Data'!$BT$75:$BT$83</c15:sqref>
                  </c15:fullRef>
                </c:ext>
              </c:extLst>
              <c:f>('Master Data'!$BT$75:$BT$80,'Master Data'!$BT$82)</c:f>
              <c:numCache>
                <c:formatCode>0%</c:formatCode>
                <c:ptCount val="7"/>
                <c:pt idx="0">
                  <c:v>0.76470588235294112</c:v>
                </c:pt>
                <c:pt idx="1">
                  <c:v>0.15686274509803921</c:v>
                </c:pt>
                <c:pt idx="2">
                  <c:v>0.19607843137254902</c:v>
                </c:pt>
                <c:pt idx="3">
                  <c:v>0.13725490196078433</c:v>
                </c:pt>
                <c:pt idx="4">
                  <c:v>5.8823529411764705E-2</c:v>
                </c:pt>
                <c:pt idx="5">
                  <c:v>9.8039215686274508E-2</c:v>
                </c:pt>
                <c:pt idx="6">
                  <c:v>1.9607843137254902E-2</c:v>
                </c:pt>
              </c:numCache>
            </c:numRef>
          </c:val>
          <c:extLst xmlns:c15="http://schemas.microsoft.com/office/drawing/2012/chart">
            <c:ext xmlns:c15="http://schemas.microsoft.com/office/drawing/2012/chart" uri="{02D57815-91ED-43cb-92C2-25804820EDAC}">
              <c15:categoryFilterExceptions>
                <c15:categoryFilterException>
                  <c15:sqref>'Master Data'!$BT$81</c15:sqref>
                  <c15:dLbl>
                    <c:idx val="5"/>
                    <c:layout>
                      <c:manualLayout>
                        <c:x val="-7.8510633365473689E-2"/>
                        <c:y val="-4.0040355634024846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1B6-6C24-4A4F-85D7-53C34887773C}"/>
                      </c:ext>
                    </c:extLst>
                  </c15:dLbl>
                </c15:categoryFilterException>
                <c15:categoryFilterException>
                  <c15:sqref>'Master Data'!$BT$83</c15:sqref>
                  <c15:dLbl>
                    <c:idx val="6"/>
                    <c:layout>
                      <c:manualLayout>
                        <c:x val="0.25734040936460828"/>
                        <c:y val="-1.2012106690207454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1B7-6C24-4A4F-85D7-53C34887773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28-C44C-449D-B69E-22010AE155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'Master Data'!$B$74</c15:sqref>
                        </c15:formulaRef>
                      </c:ext>
                    </c:extLst>
                    <c:strCache>
                      <c:ptCount val="1"/>
                      <c:pt idx="0">
                        <c:v>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1-C44C-449D-B69E-22010AE1556B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3-C44C-449D-B69E-22010AE1556B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5-C44C-449D-B69E-22010AE1556B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7-C44C-449D-B69E-22010AE1556B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9-C44C-449D-B69E-22010AE1556B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B-C44C-449D-B69E-22010AE1556B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F-C44C-449D-B69E-22010AE1556B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'Master Data'!$B$75:$B$83</c15:sqref>
                        </c15:fullRef>
                        <c15:formulaRef>
                          <c15:sqref>('Master Data'!$B$75:$B$80,'Master Data'!$B$82)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531</c:v>
                      </c:pt>
                      <c:pt idx="1">
                        <c:v>342</c:v>
                      </c:pt>
                      <c:pt idx="2">
                        <c:v>289</c:v>
                      </c:pt>
                      <c:pt idx="3">
                        <c:v>198</c:v>
                      </c:pt>
                      <c:pt idx="4">
                        <c:v>92</c:v>
                      </c:pt>
                      <c:pt idx="5">
                        <c:v>71</c:v>
                      </c:pt>
                      <c:pt idx="6">
                        <c:v>13</c:v>
                      </c:pt>
                    </c:numCache>
                  </c:numRef>
                </c:val>
                <c:extLst>
                  <c:ext uri="{02D57815-91ED-43cb-92C2-25804820EDAC}">
                    <c15:categoryFilterExceptions>
                      <c15:categoryFilterException>
                        <c15:sqref>'Master Data'!$B$81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2-C44C-449D-B69E-22010AE1556B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Data'!$C$74</c15:sqref>
                        </c15:formulaRef>
                      </c:ext>
                    </c:extLst>
                    <c:strCache>
                      <c:ptCount val="1"/>
                      <c:pt idx="0">
                        <c:v>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5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7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9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B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D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F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33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Data'!$C$75:$C$83</c15:sqref>
                        </c15:fullRef>
                        <c15:formulaRef>
                          <c15:sqref>('Master Data'!$C$75:$C$80,'Master Data'!$C$82)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222</c:v>
                      </c:pt>
                      <c:pt idx="1">
                        <c:v>249</c:v>
                      </c:pt>
                      <c:pt idx="2">
                        <c:v>257</c:v>
                      </c:pt>
                      <c:pt idx="3">
                        <c:v>164</c:v>
                      </c:pt>
                      <c:pt idx="4">
                        <c:v>79</c:v>
                      </c:pt>
                      <c:pt idx="5">
                        <c:v>43</c:v>
                      </c:pt>
                      <c:pt idx="6">
                        <c:v>12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Data'!$C$81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Data'!$C$83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3-C44C-449D-B69E-22010AE1556B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Data'!$N$74</c15:sqref>
                        </c15:formulaRef>
                      </c:ext>
                    </c:extLst>
                    <c:strCache>
                      <c:ptCount val="1"/>
                      <c:pt idx="0">
                        <c:v>DEL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7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9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B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D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F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1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45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Data'!$N$75:$N$83</c15:sqref>
                        </c15:fullRef>
                        <c15:formulaRef>
                          <c15:sqref>('Master Data'!$N$75:$N$80,'Master Data'!$N$82)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7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Data'!$N$81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Data'!$N$83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4-C44C-449D-B69E-22010AE1556B}"/>
                  </c:ext>
                </c:extLst>
              </c15:ser>
            </c15:filteredPieSeries>
            <c15:filteredPi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Data'!$O$74</c15:sqref>
                        </c15:formulaRef>
                      </c:ext>
                    </c:extLst>
                    <c:strCache>
                      <c:ptCount val="1"/>
                      <c:pt idx="0">
                        <c:v>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9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B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D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F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1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3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57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Data'!$O$75:$O$83</c15:sqref>
                        </c15:fullRef>
                        <c15:formulaRef>
                          <c15:sqref>('Master Data'!$O$75:$O$80,'Master Data'!$O$82)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2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Data'!$O$81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Data'!$O$83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5-C44C-449D-B69E-22010AE1556B}"/>
                  </c:ext>
                </c:extLst>
              </c15:ser>
            </c15:filteredPieSeries>
            <c15:filteredPi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Data'!$T$74</c15:sqref>
                        </c15:formulaRef>
                      </c:ext>
                    </c:extLst>
                    <c:strCache>
                      <c:ptCount val="1"/>
                      <c:pt idx="0">
                        <c:v>DT/STKD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B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D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F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1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3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5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69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Data'!$T$75:$T$83</c15:sqref>
                        </c15:fullRef>
                        <c15:formulaRef>
                          <c15:sqref>('Master Data'!$T$75:$T$80,'Master Data'!$T$82)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54</c:v>
                      </c:pt>
                      <c:pt idx="1">
                        <c:v>66</c:v>
                      </c:pt>
                      <c:pt idx="2">
                        <c:v>61</c:v>
                      </c:pt>
                      <c:pt idx="3">
                        <c:v>47</c:v>
                      </c:pt>
                      <c:pt idx="4">
                        <c:v>14</c:v>
                      </c:pt>
                      <c:pt idx="5">
                        <c:v>9</c:v>
                      </c:pt>
                      <c:pt idx="6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Data'!$T$81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Data'!$T$83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6-C44C-449D-B69E-22010AE1556B}"/>
                  </c:ext>
                </c:extLst>
              </c15:ser>
            </c15:filteredPieSeries>
            <c15:filteredPi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Data'!$U$74</c15:sqref>
                        </c15:formulaRef>
                      </c:ext>
                    </c:extLst>
                    <c:strCache>
                      <c:ptCount val="1"/>
                      <c:pt idx="0">
                        <c:v>DT/STKD 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D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F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1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3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5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7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7B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Data'!$U$75:$U$83</c15:sqref>
                        </c15:fullRef>
                        <c15:formulaRef>
                          <c15:sqref>('Master Data'!$U$75:$U$80,'Master Data'!$U$82)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18</c:v>
                      </c:pt>
                      <c:pt idx="1">
                        <c:v>44</c:v>
                      </c:pt>
                      <c:pt idx="2">
                        <c:v>55</c:v>
                      </c:pt>
                      <c:pt idx="3">
                        <c:v>42</c:v>
                      </c:pt>
                      <c:pt idx="4">
                        <c:v>13</c:v>
                      </c:pt>
                      <c:pt idx="5">
                        <c:v>5</c:v>
                      </c:pt>
                      <c:pt idx="6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Data'!$U$81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Data'!$U$83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7-C44C-449D-B69E-22010AE1556B}"/>
                  </c:ext>
                </c:extLst>
              </c15:ser>
            </c15:filteredPieSeries>
            <c15:filteredPi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Data'!$Z$74</c15:sqref>
                        </c15:formulaRef>
                      </c:ext>
                    </c:extLst>
                    <c:strCache>
                      <c:ptCount val="1"/>
                      <c:pt idx="0">
                        <c:v>DUA/PR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F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1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3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5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7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9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8D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Data'!$Z$75:$Z$83</c15:sqref>
                        </c15:fullRef>
                        <c15:formulaRef>
                          <c15:sqref>('Master Data'!$Z$75:$Z$80,'Master Data'!$Z$82)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6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Data'!$Z$81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Data'!$Z$83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8-C44C-449D-B69E-22010AE1556B}"/>
                  </c:ext>
                </c:extLst>
              </c15:ser>
            </c15:filteredPieSeries>
            <c15:filteredPi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Data'!$AA$74</c15:sqref>
                        </c15:formulaRef>
                      </c:ext>
                    </c:extLst>
                    <c:strCache>
                      <c:ptCount val="1"/>
                      <c:pt idx="0">
                        <c:v>DUA/PR 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1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3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5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7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9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B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9F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Data'!$AA$75:$AA$83</c15:sqref>
                        </c15:fullRef>
                        <c15:formulaRef>
                          <c15:sqref>('Master Data'!$AA$75:$AA$80,'Master Data'!$AA$82)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5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Data'!$AA$81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Data'!$AA$83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9-C44C-449D-B69E-22010AE1556B}"/>
                  </c:ext>
                </c:extLst>
              </c15:ser>
            </c15:filteredPieSeries>
            <c15:filteredPi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Data'!$AF$74</c15:sqref>
                        </c15:formulaRef>
                      </c:ext>
                    </c:extLst>
                    <c:strCache>
                      <c:ptCount val="1"/>
                      <c:pt idx="0">
                        <c:v>HH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3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5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7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9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B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D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B1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Data'!$AF$75:$AF$83</c15:sqref>
                        </c15:fullRef>
                        <c15:formulaRef>
                          <c15:sqref>('Master Data'!$AF$75:$AF$80,'Master Data'!$AF$82)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18</c:v>
                      </c:pt>
                      <c:pt idx="1">
                        <c:v>78</c:v>
                      </c:pt>
                      <c:pt idx="2">
                        <c:v>88</c:v>
                      </c:pt>
                      <c:pt idx="3">
                        <c:v>43</c:v>
                      </c:pt>
                      <c:pt idx="4">
                        <c:v>32</c:v>
                      </c:pt>
                      <c:pt idx="5">
                        <c:v>11</c:v>
                      </c:pt>
                      <c:pt idx="6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Data'!$AF$81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Data'!$AF$83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A-C44C-449D-B69E-22010AE1556B}"/>
                  </c:ext>
                </c:extLst>
              </c15:ser>
            </c15:filteredPieSeries>
            <c15:filteredPi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Data'!$AG$74</c15:sqref>
                        </c15:formulaRef>
                      </c:ext>
                    </c:extLst>
                    <c:strCache>
                      <c:ptCount val="1"/>
                      <c:pt idx="0">
                        <c:v>HH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5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7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9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B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D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F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C3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Data'!$AG$75:$AG$83</c15:sqref>
                        </c15:fullRef>
                        <c15:formulaRef>
                          <c15:sqref>('Master Data'!$AG$75:$AG$80,'Master Data'!$AG$82)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13</c:v>
                      </c:pt>
                      <c:pt idx="1">
                        <c:v>75</c:v>
                      </c:pt>
                      <c:pt idx="2">
                        <c:v>85</c:v>
                      </c:pt>
                      <c:pt idx="3">
                        <c:v>41</c:v>
                      </c:pt>
                      <c:pt idx="4">
                        <c:v>29</c:v>
                      </c:pt>
                      <c:pt idx="5">
                        <c:v>9</c:v>
                      </c:pt>
                      <c:pt idx="6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Data'!$AG$81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Data'!$AG$83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B-C44C-449D-B69E-22010AE1556B}"/>
                  </c:ext>
                </c:extLst>
              </c15:ser>
            </c15:filteredPieSeries>
            <c15:filteredPi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Data'!$AL$74</c15:sqref>
                        </c15:formulaRef>
                      </c:ext>
                    </c:extLst>
                    <c:strCache>
                      <c:ptCount val="1"/>
                      <c:pt idx="0">
                        <c:v>MP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7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9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B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D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F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1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D5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Data'!$AL$75:$AL$83</c15:sqref>
                        </c15:fullRef>
                        <c15:formulaRef>
                          <c15:sqref>('Master Data'!$AL$75:$AL$80,'Master Data'!$AL$82)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77</c:v>
                      </c:pt>
                      <c:pt idx="1">
                        <c:v>38</c:v>
                      </c:pt>
                      <c:pt idx="2">
                        <c:v>35</c:v>
                      </c:pt>
                      <c:pt idx="3">
                        <c:v>24</c:v>
                      </c:pt>
                      <c:pt idx="4">
                        <c:v>13</c:v>
                      </c:pt>
                      <c:pt idx="5">
                        <c:v>9</c:v>
                      </c:pt>
                      <c:pt idx="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Data'!$AL$81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Data'!$AL$83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C-C44C-449D-B69E-22010AE1556B}"/>
                  </c:ext>
                </c:extLst>
              </c15:ser>
            </c15:filteredPieSeries>
            <c15:filteredPi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Data'!$AM$74</c15:sqref>
                        </c15:formulaRef>
                      </c:ext>
                    </c:extLst>
                    <c:strCache>
                      <c:ptCount val="1"/>
                      <c:pt idx="0">
                        <c:v>MP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9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B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D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F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1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3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E7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Data'!$AM$75:$AM$83</c15:sqref>
                        </c15:fullRef>
                        <c15:formulaRef>
                          <c15:sqref>('Master Data'!$AM$75:$AM$80,'Master Data'!$AM$82)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53</c:v>
                      </c:pt>
                      <c:pt idx="1">
                        <c:v>34</c:v>
                      </c:pt>
                      <c:pt idx="2">
                        <c:v>32</c:v>
                      </c:pt>
                      <c:pt idx="3">
                        <c:v>23</c:v>
                      </c:pt>
                      <c:pt idx="4">
                        <c:v>13</c:v>
                      </c:pt>
                      <c:pt idx="5">
                        <c:v>7</c:v>
                      </c:pt>
                      <c:pt idx="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Data'!$AM$81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Data'!$AM$83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D-C44C-449D-B69E-22010AE1556B}"/>
                  </c:ext>
                </c:extLst>
              </c15:ser>
            </c15:filteredPieSeries>
            <c15:filteredPi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Data'!$AR$74</c15:sqref>
                        </c15:formulaRef>
                      </c:ext>
                    </c:extLst>
                    <c:strCache>
                      <c:ptCount val="1"/>
                      <c:pt idx="0">
                        <c:v>NSK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B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D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F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1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3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5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F9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Data'!$AR$75:$AR$83</c15:sqref>
                        </c15:fullRef>
                        <c15:formulaRef>
                          <c15:sqref>('Master Data'!$AR$75:$AR$80,'Master Data'!$AR$82)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119</c:v>
                      </c:pt>
                      <c:pt idx="1">
                        <c:v>35</c:v>
                      </c:pt>
                      <c:pt idx="2">
                        <c:v>6</c:v>
                      </c:pt>
                      <c:pt idx="3">
                        <c:v>10</c:v>
                      </c:pt>
                      <c:pt idx="4">
                        <c:v>2</c:v>
                      </c:pt>
                      <c:pt idx="5">
                        <c:v>8</c:v>
                      </c:pt>
                      <c:pt idx="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Data'!$AR$81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Data'!$AR$83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E-C44C-449D-B69E-22010AE1556B}"/>
                  </c:ext>
                </c:extLst>
              </c15:ser>
            </c15:filteredPieSeries>
            <c15:filteredPi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Data'!$AS$74</c15:sqref>
                        </c15:formulaRef>
                      </c:ext>
                    </c:extLst>
                    <c:strCache>
                      <c:ptCount val="1"/>
                      <c:pt idx="0">
                        <c:v>NSK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D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F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1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3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5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7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10B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Data'!$AS$75:$AS$83</c15:sqref>
                        </c15:fullRef>
                        <c15:formulaRef>
                          <c15:sqref>('Master Data'!$AS$75:$AS$80,'Master Data'!$AS$82)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17</c:v>
                      </c:pt>
                      <c:pt idx="1">
                        <c:v>6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Data'!$AS$81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Data'!$AS$83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1F-C44C-449D-B69E-22010AE1556B}"/>
                  </c:ext>
                </c:extLst>
              </c15:ser>
            </c15:filteredPieSeries>
            <c15:filteredPi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Data'!$AX$74</c15:sqref>
                        </c15:formulaRef>
                      </c:ext>
                    </c:extLst>
                    <c:strCache>
                      <c:ptCount val="1"/>
                      <c:pt idx="0">
                        <c:v>NS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F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1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3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5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7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9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11D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Data'!$AX$75:$AX$83</c15:sqref>
                        </c15:fullRef>
                        <c15:formulaRef>
                          <c15:sqref>('Master Data'!$AX$75:$AX$80,'Master Data'!$AX$82)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72</c:v>
                      </c:pt>
                      <c:pt idx="1">
                        <c:v>59</c:v>
                      </c:pt>
                      <c:pt idx="2">
                        <c:v>42</c:v>
                      </c:pt>
                      <c:pt idx="3">
                        <c:v>23</c:v>
                      </c:pt>
                      <c:pt idx="4">
                        <c:v>13</c:v>
                      </c:pt>
                      <c:pt idx="5">
                        <c:v>10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Data'!$AX$81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Data'!$AX$83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20-C44C-449D-B69E-22010AE1556B}"/>
                  </c:ext>
                </c:extLst>
              </c15:ser>
            </c15:filteredPieSeries>
            <c15:filteredPi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Data'!$AY$74</c15:sqref>
                        </c15:formulaRef>
                      </c:ext>
                    </c:extLst>
                    <c:strCache>
                      <c:ptCount val="1"/>
                      <c:pt idx="0">
                        <c:v>NS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1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3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5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7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9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B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12F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Data'!$AY$75:$AY$83</c15:sqref>
                        </c15:fullRef>
                        <c15:formulaRef>
                          <c15:sqref>('Master Data'!$AY$75:$AY$80,'Master Data'!$AY$82)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26</c:v>
                      </c:pt>
                      <c:pt idx="1">
                        <c:v>39</c:v>
                      </c:pt>
                      <c:pt idx="2">
                        <c:v>39</c:v>
                      </c:pt>
                      <c:pt idx="3">
                        <c:v>17</c:v>
                      </c:pt>
                      <c:pt idx="4">
                        <c:v>11</c:v>
                      </c:pt>
                      <c:pt idx="5">
                        <c:v>5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Data'!$AY$81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Data'!$AY$83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21-C44C-449D-B69E-22010AE1556B}"/>
                  </c:ext>
                </c:extLst>
              </c15:ser>
            </c15:filteredPieSeries>
            <c15:filteredPi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Data'!$BD$74</c15:sqref>
                        </c15:formulaRef>
                      </c:ext>
                    </c:extLst>
                    <c:strCache>
                      <c:ptCount val="1"/>
                      <c:pt idx="0">
                        <c:v>PV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3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5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7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9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B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D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141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Data'!$BD$75:$BD$83</c15:sqref>
                        </c15:fullRef>
                        <c15:formulaRef>
                          <c15:sqref>('Master Data'!$BD$75:$BD$80,'Master Data'!$BD$82)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1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Data'!$BD$81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Data'!$BD$83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22-C44C-449D-B69E-22010AE1556B}"/>
                  </c:ext>
                </c:extLst>
              </c15:ser>
            </c15:filteredPieSeries>
            <c15:filteredPi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Data'!$BE$74</c15:sqref>
                        </c15:formulaRef>
                      </c:ext>
                    </c:extLst>
                    <c:strCache>
                      <c:ptCount val="1"/>
                      <c:pt idx="0">
                        <c:v>PV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5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7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9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B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D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4F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153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Data'!$BE$75:$BE$83</c15:sqref>
                        </c15:fullRef>
                        <c15:formulaRef>
                          <c15:sqref>('Master Data'!$BE$75:$BE$80,'Master Data'!$BE$82)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1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Data'!$BE$81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Data'!$BE$83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23-C44C-449D-B69E-22010AE1556B}"/>
                  </c:ext>
                </c:extLst>
              </c15:ser>
            </c15:filteredPieSeries>
            <c15:filteredPi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Data'!$BJ$74</c15:sqref>
                        </c15:formulaRef>
                      </c:ext>
                    </c:extLst>
                    <c:strCache>
                      <c:ptCount val="1"/>
                      <c:pt idx="0">
                        <c:v>RD/BV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7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9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B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D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F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1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165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Data'!$BJ$75:$BJ$83</c15:sqref>
                        </c15:fullRef>
                        <c15:formulaRef>
                          <c15:sqref>('Master Data'!$BJ$75:$BJ$80,'Master Data'!$BJ$82)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61</c:v>
                      </c:pt>
                      <c:pt idx="1">
                        <c:v>19</c:v>
                      </c:pt>
                      <c:pt idx="2">
                        <c:v>11</c:v>
                      </c:pt>
                      <c:pt idx="3">
                        <c:v>10</c:v>
                      </c:pt>
                      <c:pt idx="4">
                        <c:v>5</c:v>
                      </c:pt>
                      <c:pt idx="5">
                        <c:v>3</c:v>
                      </c:pt>
                      <c:pt idx="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Data'!$BJ$81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Data'!$BJ$83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24-C44C-449D-B69E-22010AE1556B}"/>
                  </c:ext>
                </c:extLst>
              </c15:ser>
            </c15:filteredPieSeries>
            <c15:filteredPie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Data'!$BK$74</c15:sqref>
                        </c15:formulaRef>
                      </c:ext>
                    </c:extLst>
                    <c:strCache>
                      <c:ptCount val="1"/>
                      <c:pt idx="0">
                        <c:v>RD/BV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9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B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D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6F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1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3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177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Data'!$BK$75:$BK$83</c15:sqref>
                        </c15:fullRef>
                        <c15:formulaRef>
                          <c15:sqref>('Master Data'!$BK$75:$BK$80,'Master Data'!$BK$82)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26</c:v>
                      </c:pt>
                      <c:pt idx="1">
                        <c:v>14</c:v>
                      </c:pt>
                      <c:pt idx="2">
                        <c:v>8</c:v>
                      </c:pt>
                      <c:pt idx="3">
                        <c:v>5</c:v>
                      </c:pt>
                      <c:pt idx="4">
                        <c:v>4</c:v>
                      </c:pt>
                      <c:pt idx="5">
                        <c:v>2</c:v>
                      </c:pt>
                      <c:pt idx="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Data'!$BK$81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Data'!$BK$83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25-C44C-449D-B69E-22010AE1556B}"/>
                  </c:ext>
                </c:extLst>
              </c15:ser>
            </c15:filteredPieSeries>
            <c15:filteredPi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Data'!$BP$74</c15:sqref>
                        </c15:formulaRef>
                      </c:ext>
                    </c:extLst>
                    <c:strCache>
                      <c:ptCount val="1"/>
                      <c:pt idx="0">
                        <c:v>SC/GL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B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D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7F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1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3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85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189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Data'!$BP$75:$BP$83</c15:sqref>
                        </c15:fullRef>
                        <c15:formulaRef>
                          <c15:sqref>('Master Data'!$BP$75:$BP$80,'Master Data'!$BP$82)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70</c:v>
                      </c:pt>
                      <c:pt idx="1">
                        <c:v>13</c:v>
                      </c:pt>
                      <c:pt idx="2">
                        <c:v>13</c:v>
                      </c:pt>
                      <c:pt idx="3">
                        <c:v>12</c:v>
                      </c:pt>
                      <c:pt idx="4">
                        <c:v>5</c:v>
                      </c:pt>
                      <c:pt idx="5">
                        <c:v>9</c:v>
                      </c:pt>
                      <c:pt idx="6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Data'!$BP$81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Data'!$BP$83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26-C44C-449D-B69E-22010AE1556B}"/>
                  </c:ext>
                </c:extLst>
              </c15:ser>
            </c15:filteredPieSeries>
            <c15:filteredPi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Data'!$BQ$74</c15:sqref>
                        </c15:formulaRef>
                      </c:ext>
                    </c:extLst>
                    <c:strCache>
                      <c:ptCount val="1"/>
                      <c:pt idx="0">
                        <c:v>SC/GL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1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3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5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7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9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C-C44C-449D-B69E-22010AE1556B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2A-C44C-449D-B69E-22010AE1556B}"/>
                    </c:ext>
                  </c:extLst>
                </c:dPt>
                <c:dLbls>
                  <c:dLbl>
                    <c:idx val="5"/>
                    <c:layout>
                      <c:manualLayout>
                        <c:x val="-8.7552908376631627E-2"/>
                        <c:y val="-5.9367766014338054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2C-C44C-449D-B69E-22010AE1556B}"/>
                      </c:ext>
                    </c:extLst>
                  </c:dLbl>
                  <c:dLbl>
                    <c:idx val="6"/>
                    <c:layout>
                      <c:manualLayout>
                        <c:x val="0.2781092383728298"/>
                        <c:y val="-3.9578510676225323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2A-C44C-449D-B69E-22010AE1556B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1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Data'!$BQ$75:$BQ$83</c15:sqref>
                        </c15:fullRef>
                        <c15:formulaRef>
                          <c15:sqref>('Master Data'!$BQ$75:$BQ$80,'Master Data'!$BQ$82)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39</c:v>
                      </c:pt>
                      <c:pt idx="1">
                        <c:v>8</c:v>
                      </c:pt>
                      <c:pt idx="2">
                        <c:v>10</c:v>
                      </c:pt>
                      <c:pt idx="3">
                        <c:v>7</c:v>
                      </c:pt>
                      <c:pt idx="4">
                        <c:v>3</c:v>
                      </c:pt>
                      <c:pt idx="5">
                        <c:v>5</c:v>
                      </c:pt>
                      <c:pt idx="6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Data'!$BQ$81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Data'!$BQ$83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  <c15:dLbl>
                          <c:idx val="6"/>
                          <c:layout>
                            <c:manualLayout>
                              <c:x val="6.9527309593207354E-2"/>
                              <c:y val="-6.7283468149583109E-2"/>
                            </c:manualLayout>
                          </c:layout>
                          <c:dLblPos val="bestFit"/>
                          <c:showLegendKey val="0"/>
                          <c:showVal val="1"/>
                          <c:showCatName val="1"/>
                          <c:showSerName val="0"/>
                          <c:showPercent val="0"/>
                          <c:showBubbleSize val="0"/>
                          <c:extLst>
                            <c:ext uri="{CE6537A1-D6FC-4f65-9D91-7224C49458BB}"/>
                            <c:ext xmlns:c16="http://schemas.microsoft.com/office/drawing/2014/chart" uri="{C3380CC4-5D6E-409C-BE32-E72D297353CC}">
                              <c16:uniqueId val="{000001B5-6C24-4A4F-85D7-53C34887773C}"/>
                            </c:ext>
                          </c:extLst>
                        </c15:dLbl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27-C44C-449D-B69E-22010AE1556B}"/>
                  </c:ext>
                </c:extLst>
              </c15:ser>
            </c15:filteredPieSeries>
            <c15:filteredPi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Data'!$BV$74</c15:sqref>
                        </c15:formulaRef>
                      </c:ext>
                    </c:extLst>
                    <c:strCache>
                      <c:ptCount val="1"/>
                      <c:pt idx="0">
                        <c:v>WL All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9F-7C45-46D3-97EB-91ED4E48D21A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A1-7C45-46D3-97EB-91ED4E48D21A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A3-7C45-46D3-97EB-91ED4E48D21A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A5-7C45-46D3-97EB-91ED4E48D21A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A7-7C45-46D3-97EB-91ED4E48D21A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A9-7C45-46D3-97EB-91ED4E48D21A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1AD-7C45-46D3-97EB-91ED4E48D21A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1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Data'!$BV$75:$BV$83</c15:sqref>
                        </c15:fullRef>
                        <c15:formulaRef>
                          <c15:sqref>('Master Data'!$BV$75:$BV$80,'Master Data'!$BV$82)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44</c:v>
                      </c:pt>
                      <c:pt idx="1">
                        <c:v>33</c:v>
                      </c:pt>
                      <c:pt idx="2">
                        <c:v>32</c:v>
                      </c:pt>
                      <c:pt idx="3">
                        <c:v>27</c:v>
                      </c:pt>
                      <c:pt idx="4">
                        <c:v>8</c:v>
                      </c:pt>
                      <c:pt idx="5">
                        <c:v>12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Data'!$BV$81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Data'!$BV$83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029-C44C-449D-B69E-22010AE1556B}"/>
                  </c:ext>
                </c:extLst>
              </c15:ser>
            </c15:filteredPieSeries>
            <c15:filteredPi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'Master Data'!$BW$74</c15:sqref>
                        </c15:formulaRef>
                      </c:ext>
                    </c:extLst>
                    <c:strCache>
                      <c:ptCount val="1"/>
                      <c:pt idx="0">
                        <c:v>WL Reporting Assistance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1-7AC1-4A7D-B072-824CF7058D90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3-7AC1-4A7D-B072-824CF7058D90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5-7AC1-4A7D-B072-824CF7058D90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7-7AC1-4A7D-B072-824CF7058D90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9-7AC1-4A7D-B072-824CF7058D90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5B-7AC1-4A7D-B072-824CF7058D90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15D-7AC1-4A7D-B072-824CF7058D90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'Master Data'!$A$75:$A$83</c15:sqref>
                        </c15:fullRef>
                        <c15:formulaRef>
                          <c15:sqref>('Master Data'!$A$75:$A$80,'Master Data'!$A$82)</c15:sqref>
                        </c15:formulaRef>
                      </c:ext>
                    </c:extLst>
                    <c:strCache>
                      <c:ptCount val="7"/>
                      <c:pt idx="0">
                        <c:v>Personal Vehicle</c:v>
                      </c:pt>
                      <c:pt idx="1">
                        <c:v>Walking</c:v>
                      </c:pt>
                      <c:pt idx="2">
                        <c:v>Public Transportation</c:v>
                      </c:pt>
                      <c:pt idx="3">
                        <c:v>Rides from Friends/Family</c:v>
                      </c:pt>
                      <c:pt idx="4">
                        <c:v>Taxi/Uber</c:v>
                      </c:pt>
                      <c:pt idx="5">
                        <c:v>Delivery Services</c:v>
                      </c:pt>
                      <c:pt idx="6">
                        <c:v>Wheelchair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'Master Data'!$BW$75:$BW$83</c15:sqref>
                        </c15:fullRef>
                        <c15:formulaRef>
                          <c15:sqref>('Master Data'!$BW$75:$BW$80,'Master Data'!$BW$82)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21</c:v>
                      </c:pt>
                      <c:pt idx="1">
                        <c:v>29</c:v>
                      </c:pt>
                      <c:pt idx="2">
                        <c:v>25</c:v>
                      </c:pt>
                      <c:pt idx="3">
                        <c:v>25</c:v>
                      </c:pt>
                      <c:pt idx="4">
                        <c:v>5</c:v>
                      </c:pt>
                      <c:pt idx="5">
                        <c:v>9</c:v>
                      </c:pt>
                      <c:pt idx="6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5="http://schemas.microsoft.com/office/drawing/2012/chart" uri="{02D57815-91ED-43cb-92C2-25804820EDAC}">
                    <c15:categoryFilterExceptions>
                      <c15:categoryFilterException>
                        <c15:sqref>'Master Data'!$BW$81</c15:sqref>
                        <c15:spPr xmlns:c15="http://schemas.microsoft.com/office/drawing/2012/chart">
                          <a:solidFill>
                            <a:schemeClr val="accent1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  <c15:categoryFilterException>
                        <c15:sqref>'Master Data'!$BW$83</c15:sqref>
                        <c15:spPr xmlns:c15="http://schemas.microsoft.com/office/drawing/2012/chart">
                          <a:solidFill>
                            <a:schemeClr val="accent3">
                              <a:lumMod val="60000"/>
                            </a:schemeClr>
                          </a:solidFill>
                          <a:ln w="19050">
                            <a:solidFill>
                              <a:schemeClr val="lt1"/>
                            </a:solidFill>
                          </a:ln>
                          <a:effectLst/>
                        </c15:spPr>
                        <c15:bubble3D val="0"/>
                      </c15:categoryFilterException>
                    </c15:categoryFilterExceptions>
                  </c:ext>
                  <c:ext xmlns:c16="http://schemas.microsoft.com/office/drawing/2014/chart" uri="{C3380CC4-5D6E-409C-BE32-E72D297353CC}">
                    <c16:uniqueId val="{000001B0-9CBB-43E0-A80E-196A29DFA792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REPORTING 'OFTEN' </a:t>
            </a:r>
          </a:p>
          <a:p>
            <a:pPr>
              <a:defRPr b="1"/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PRODUCE PURCHASE TYPES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Data'!$BS$104</c:f>
              <c:strCache>
                <c:ptCount val="1"/>
                <c:pt idx="0">
                  <c:v>% of All SC/GL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Data'!$BS$105:$BS$110</c:f>
              <c:numCache>
                <c:formatCode>0%</c:formatCode>
                <c:ptCount val="6"/>
                <c:pt idx="0">
                  <c:v>0.70930232558139539</c:v>
                </c:pt>
                <c:pt idx="1">
                  <c:v>0.10465116279069768</c:v>
                </c:pt>
                <c:pt idx="2">
                  <c:v>0.2441860465116279</c:v>
                </c:pt>
                <c:pt idx="3">
                  <c:v>0.68604651162790697</c:v>
                </c:pt>
                <c:pt idx="4">
                  <c:v>0.20930232558139536</c:v>
                </c:pt>
                <c:pt idx="5">
                  <c:v>0.46511627906976744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AA-4D41-BBCB-A93B7F4B63D3}"/>
            </c:ext>
          </c:extLst>
        </c:ser>
        <c:ser>
          <c:idx val="1"/>
          <c:order val="1"/>
          <c:tx>
            <c:strRef>
              <c:f>'Master Data'!$BT$104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Data'!$BT$105:$BT$110</c:f>
              <c:numCache>
                <c:formatCode>0%</c:formatCode>
                <c:ptCount val="6"/>
                <c:pt idx="0">
                  <c:v>0.58823529411764708</c:v>
                </c:pt>
                <c:pt idx="1">
                  <c:v>0.15686274509803921</c:v>
                </c:pt>
                <c:pt idx="2">
                  <c:v>0.23529411764705882</c:v>
                </c:pt>
                <c:pt idx="3">
                  <c:v>0.56862745098039214</c:v>
                </c:pt>
                <c:pt idx="4">
                  <c:v>0.25490196078431371</c:v>
                </c:pt>
                <c:pt idx="5">
                  <c:v>0.49019607843137253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DF-4640-8D34-8A2E0091910D}"/>
            </c:ext>
          </c:extLst>
        </c:ser>
        <c:ser>
          <c:idx val="2"/>
          <c:order val="2"/>
          <c:tx>
            <c:strRef>
              <c:f>'Master Data'!$BU$104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Data'!$BU$105:$BU$110</c:f>
              <c:numCache>
                <c:formatCode>0%</c:formatCode>
                <c:ptCount val="6"/>
                <c:pt idx="0">
                  <c:v>0.88571428571428568</c:v>
                </c:pt>
                <c:pt idx="1">
                  <c:v>2.8571428571428571E-2</c:v>
                </c:pt>
                <c:pt idx="2">
                  <c:v>0.25714285714285712</c:v>
                </c:pt>
                <c:pt idx="3">
                  <c:v>0.8571428571428571</c:v>
                </c:pt>
                <c:pt idx="4">
                  <c:v>0.14285714285714285</c:v>
                </c:pt>
                <c:pt idx="5">
                  <c:v>0.42857142857142855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DF-4640-8D34-8A2E0091910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73216288"/>
        <c:axId val="273217248"/>
      </c:barChart>
      <c:catAx>
        <c:axId val="27321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7248"/>
        <c:crosses val="autoZero"/>
        <c:auto val="1"/>
        <c:lblAlgn val="ctr"/>
        <c:lblOffset val="100"/>
        <c:noMultiLvlLbl val="0"/>
      </c:catAx>
      <c:valAx>
        <c:axId val="27321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EASE OF ACCESS TO FRESH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Data'!$BY$46</c:f>
              <c:strCache>
                <c:ptCount val="1"/>
                <c:pt idx="0">
                  <c:v>% of All WL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Data'!$BY$47:$BY$51</c:f>
              <c:numCache>
                <c:formatCode>0%</c:formatCode>
                <c:ptCount val="5"/>
                <c:pt idx="0">
                  <c:v>0.14583333333333334</c:v>
                </c:pt>
                <c:pt idx="1">
                  <c:v>0.25</c:v>
                </c:pt>
                <c:pt idx="2">
                  <c:v>0.38541666666666669</c:v>
                </c:pt>
                <c:pt idx="3">
                  <c:v>0.1875</c:v>
                </c:pt>
                <c:pt idx="4">
                  <c:v>3.125E-2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14-4465-B968-56EC785E45EC}"/>
            </c:ext>
          </c:extLst>
        </c:ser>
        <c:ser>
          <c:idx val="1"/>
          <c:order val="1"/>
          <c:tx>
            <c:strRef>
              <c:f>'Master Data'!$BZ$46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Data'!$BZ$47:$BZ$51</c:f>
              <c:numCache>
                <c:formatCode>0%</c:formatCode>
                <c:ptCount val="5"/>
                <c:pt idx="0">
                  <c:v>4.6875E-2</c:v>
                </c:pt>
                <c:pt idx="1">
                  <c:v>0.25</c:v>
                </c:pt>
                <c:pt idx="2">
                  <c:v>0.4375</c:v>
                </c:pt>
                <c:pt idx="3">
                  <c:v>0.21875</c:v>
                </c:pt>
                <c:pt idx="4">
                  <c:v>4.6875E-2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D6-44F0-A50F-1157CFAFFCD4}"/>
            </c:ext>
          </c:extLst>
        </c:ser>
        <c:ser>
          <c:idx val="2"/>
          <c:order val="2"/>
          <c:tx>
            <c:strRef>
              <c:f>'Master Data'!$CA$46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Data'!$CA$47:$CA$51</c:f>
              <c:numCache>
                <c:formatCode>0%</c:formatCode>
                <c:ptCount val="5"/>
                <c:pt idx="0">
                  <c:v>0.34375</c:v>
                </c:pt>
                <c:pt idx="1">
                  <c:v>0.25</c:v>
                </c:pt>
                <c:pt idx="2">
                  <c:v>0.28125</c:v>
                </c:pt>
                <c:pt idx="3">
                  <c:v>0.125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2F-453D-8347-3D028D6484C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4986079"/>
        <c:axId val="1284989439"/>
        <c:extLst/>
      </c:barChart>
      <c:catAx>
        <c:axId val="1284986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9439"/>
        <c:crosses val="autoZero"/>
        <c:auto val="1"/>
        <c:lblAlgn val="ctr"/>
        <c:lblOffset val="100"/>
        <c:noMultiLvlLbl val="0"/>
      </c:catAx>
      <c:valAx>
        <c:axId val="128498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6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EXPERIENCE OF ACCESS TO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Data'!$BY$39</c:f>
              <c:strCache>
                <c:ptCount val="1"/>
                <c:pt idx="0">
                  <c:v>% of All WL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Data'!$BY$40:$BY$44</c:f>
              <c:numCache>
                <c:formatCode>0%</c:formatCode>
                <c:ptCount val="5"/>
                <c:pt idx="0">
                  <c:v>0.10416666666666667</c:v>
                </c:pt>
                <c:pt idx="1">
                  <c:v>0.40625</c:v>
                </c:pt>
                <c:pt idx="2">
                  <c:v>0.35416666666666669</c:v>
                </c:pt>
                <c:pt idx="3">
                  <c:v>0.11458333333333333</c:v>
                </c:pt>
                <c:pt idx="4">
                  <c:v>2.0833333333333332E-2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3A-48AC-A0C0-CD3310925F6A}"/>
            </c:ext>
          </c:extLst>
        </c:ser>
        <c:ser>
          <c:idx val="1"/>
          <c:order val="1"/>
          <c:tx>
            <c:strRef>
              <c:f>'Master Data'!$BZ$39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Data'!$BZ$40:$BZ$44</c:f>
              <c:numCache>
                <c:formatCode>0%</c:formatCode>
                <c:ptCount val="5"/>
                <c:pt idx="0">
                  <c:v>4.6875E-2</c:v>
                </c:pt>
                <c:pt idx="1">
                  <c:v>0.375</c:v>
                </c:pt>
                <c:pt idx="2">
                  <c:v>0.390625</c:v>
                </c:pt>
                <c:pt idx="3">
                  <c:v>0.15625</c:v>
                </c:pt>
                <c:pt idx="4">
                  <c:v>3.125E-2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00-465C-8597-273B1CE06380}"/>
            </c:ext>
          </c:extLst>
        </c:ser>
        <c:ser>
          <c:idx val="2"/>
          <c:order val="2"/>
          <c:tx>
            <c:strRef>
              <c:f>'Master Data'!$CA$39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Data'!$CA$40:$CA$44</c:f>
              <c:numCache>
                <c:formatCode>0%</c:formatCode>
                <c:ptCount val="5"/>
                <c:pt idx="0">
                  <c:v>0.21875</c:v>
                </c:pt>
                <c:pt idx="1">
                  <c:v>0.46875</c:v>
                </c:pt>
                <c:pt idx="2">
                  <c:v>0.28125</c:v>
                </c:pt>
                <c:pt idx="3">
                  <c:v>3.125E-2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27-428E-92BB-B78441CC24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5021599"/>
        <c:axId val="1285019199"/>
        <c:extLst/>
      </c:barChart>
      <c:catAx>
        <c:axId val="1285021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19199"/>
        <c:crosses val="autoZero"/>
        <c:auto val="1"/>
        <c:lblAlgn val="ctr"/>
        <c:lblOffset val="100"/>
        <c:noMultiLvlLbl val="0"/>
      </c:catAx>
      <c:valAx>
        <c:axId val="128501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21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QUALITY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Data'!$BY$53</c:f>
              <c:strCache>
                <c:ptCount val="1"/>
                <c:pt idx="0">
                  <c:v>% of All WL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Data'!$BY$54:$BY$58</c:f>
              <c:numCache>
                <c:formatCode>0%</c:formatCode>
                <c:ptCount val="5"/>
                <c:pt idx="0">
                  <c:v>0.14583333333333334</c:v>
                </c:pt>
                <c:pt idx="1">
                  <c:v>0.46875</c:v>
                </c:pt>
                <c:pt idx="2">
                  <c:v>0.33333333333333331</c:v>
                </c:pt>
                <c:pt idx="3">
                  <c:v>4.1666666666666664E-2</c:v>
                </c:pt>
                <c:pt idx="4">
                  <c:v>1.0416666666666666E-2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CE-49BC-93D6-6D0FE0642E73}"/>
            </c:ext>
          </c:extLst>
        </c:ser>
        <c:ser>
          <c:idx val="1"/>
          <c:order val="1"/>
          <c:tx>
            <c:strRef>
              <c:f>'Master Data'!$BZ$53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Data'!$BZ$54:$BZ$58</c:f>
              <c:numCache>
                <c:formatCode>0%</c:formatCode>
                <c:ptCount val="5"/>
                <c:pt idx="0">
                  <c:v>0.109375</c:v>
                </c:pt>
                <c:pt idx="1">
                  <c:v>0.453125</c:v>
                </c:pt>
                <c:pt idx="2">
                  <c:v>0.375</c:v>
                </c:pt>
                <c:pt idx="3">
                  <c:v>4.6875E-2</c:v>
                </c:pt>
                <c:pt idx="4">
                  <c:v>1.5625E-2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BA-4FF9-AA81-D0F90DAB7582}"/>
            </c:ext>
          </c:extLst>
        </c:ser>
        <c:ser>
          <c:idx val="2"/>
          <c:order val="2"/>
          <c:tx>
            <c:strRef>
              <c:f>'Master Data'!$CA$53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Data'!$CA$54:$CA$58</c:f>
              <c:numCache>
                <c:formatCode>0%</c:formatCode>
                <c:ptCount val="5"/>
                <c:pt idx="0">
                  <c:v>0.21875</c:v>
                </c:pt>
                <c:pt idx="1">
                  <c:v>0.5</c:v>
                </c:pt>
                <c:pt idx="2">
                  <c:v>0.25</c:v>
                </c:pt>
                <c:pt idx="3">
                  <c:v>3.125E-2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93-402E-8E8B-4F66070C4C8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7580191"/>
        <c:axId val="1197585951"/>
        <c:extLst/>
      </c:barChart>
      <c:catAx>
        <c:axId val="1197580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5951"/>
        <c:crosses val="autoZero"/>
        <c:auto val="1"/>
        <c:lblAlgn val="ctr"/>
        <c:lblOffset val="100"/>
        <c:noMultiLvlLbl val="0"/>
      </c:catAx>
      <c:valAx>
        <c:axId val="1197585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0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OVERALL VARIETY OF FOOD AVAILABLE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Data'!$BY$60</c:f>
              <c:strCache>
                <c:ptCount val="1"/>
                <c:pt idx="0">
                  <c:v>% of All WL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Data'!$BY$61:$BY$65</c:f>
              <c:numCache>
                <c:formatCode>0%</c:formatCode>
                <c:ptCount val="5"/>
                <c:pt idx="0">
                  <c:v>0.14583333333333334</c:v>
                </c:pt>
                <c:pt idx="1">
                  <c:v>0.41666666666666669</c:v>
                </c:pt>
                <c:pt idx="2">
                  <c:v>0.36458333333333331</c:v>
                </c:pt>
                <c:pt idx="3">
                  <c:v>6.25E-2</c:v>
                </c:pt>
                <c:pt idx="4">
                  <c:v>1.0416666666666666E-2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9E-4D1E-94F6-8BCFB976E229}"/>
            </c:ext>
          </c:extLst>
        </c:ser>
        <c:ser>
          <c:idx val="1"/>
          <c:order val="1"/>
          <c:tx>
            <c:strRef>
              <c:f>'Master Data'!$BZ$60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Data'!$BZ$61:$BZ$65</c:f>
              <c:numCache>
                <c:formatCode>0%</c:formatCode>
                <c:ptCount val="5"/>
                <c:pt idx="0">
                  <c:v>0.125</c:v>
                </c:pt>
                <c:pt idx="1">
                  <c:v>0.359375</c:v>
                </c:pt>
                <c:pt idx="2">
                  <c:v>0.4375</c:v>
                </c:pt>
                <c:pt idx="3">
                  <c:v>6.25E-2</c:v>
                </c:pt>
                <c:pt idx="4">
                  <c:v>1.5625E-2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9-4F7D-BF4F-47E8DBA2AC45}"/>
            </c:ext>
          </c:extLst>
        </c:ser>
        <c:ser>
          <c:idx val="2"/>
          <c:order val="2"/>
          <c:tx>
            <c:strRef>
              <c:f>'Master Data'!$CA$60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Data'!$CA$61:$CA$65</c:f>
              <c:numCache>
                <c:formatCode>0%</c:formatCode>
                <c:ptCount val="5"/>
                <c:pt idx="0">
                  <c:v>0.1875</c:v>
                </c:pt>
                <c:pt idx="1">
                  <c:v>0.53125</c:v>
                </c:pt>
                <c:pt idx="2">
                  <c:v>0.21875</c:v>
                </c:pt>
                <c:pt idx="3">
                  <c:v>6.25E-2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11-456D-9674-9892EDEAA11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90726703"/>
        <c:axId val="790728623"/>
        <c:extLst/>
      </c:barChart>
      <c:catAx>
        <c:axId val="790726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8623"/>
        <c:crosses val="autoZero"/>
        <c:auto val="1"/>
        <c:lblAlgn val="ctr"/>
        <c:lblOffset val="100"/>
        <c:noMultiLvlLbl val="0"/>
      </c:catAx>
      <c:valAx>
        <c:axId val="79072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6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DISTANCE TO MOST FREQUENTLY UTILIZED FOOD ACCESSPOINT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Data'!$BY$85</c:f>
              <c:strCache>
                <c:ptCount val="1"/>
                <c:pt idx="0">
                  <c:v>% of All WL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Data'!$BY$86:$BY$90</c:f>
              <c:numCache>
                <c:formatCode>0%</c:formatCode>
                <c:ptCount val="5"/>
                <c:pt idx="0">
                  <c:v>0.20833333333333334</c:v>
                </c:pt>
                <c:pt idx="1">
                  <c:v>0.48958333333333331</c:v>
                </c:pt>
                <c:pt idx="2">
                  <c:v>0.25</c:v>
                </c:pt>
                <c:pt idx="3">
                  <c:v>2.0833333333333332E-2</c:v>
                </c:pt>
                <c:pt idx="4">
                  <c:v>2.0833333333333332E-2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A607-4A22-A745-1D52EF47F1E5}"/>
            </c:ext>
          </c:extLst>
        </c:ser>
        <c:ser>
          <c:idx val="1"/>
          <c:order val="1"/>
          <c:tx>
            <c:strRef>
              <c:f>'Master Data'!$BZ$85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Data'!$BZ$86:$BZ$90</c:f>
              <c:numCache>
                <c:formatCode>0%</c:formatCode>
                <c:ptCount val="5"/>
                <c:pt idx="0">
                  <c:v>0.21875</c:v>
                </c:pt>
                <c:pt idx="1">
                  <c:v>0.453125</c:v>
                </c:pt>
                <c:pt idx="2">
                  <c:v>0.25</c:v>
                </c:pt>
                <c:pt idx="3">
                  <c:v>3.125E-2</c:v>
                </c:pt>
                <c:pt idx="4">
                  <c:v>3.125E-2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F7-48C7-A242-B05C0D89EFFB}"/>
            </c:ext>
          </c:extLst>
        </c:ser>
        <c:ser>
          <c:idx val="2"/>
          <c:order val="2"/>
          <c:tx>
            <c:strRef>
              <c:f>'Master Data'!$CA$85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Data'!$CA$86:$CA$90</c:f>
              <c:numCache>
                <c:formatCode>0%</c:formatCode>
                <c:ptCount val="5"/>
                <c:pt idx="0">
                  <c:v>0.1875</c:v>
                </c:pt>
                <c:pt idx="1">
                  <c:v>0.5625</c:v>
                </c:pt>
                <c:pt idx="2">
                  <c:v>0.25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91-4D39-BFF9-5C0F7B456A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7582576"/>
        <c:axId val="1357572976"/>
        <c:extLst/>
      </c:barChart>
      <c:catAx>
        <c:axId val="135758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72976"/>
        <c:crosses val="autoZero"/>
        <c:auto val="1"/>
        <c:lblAlgn val="ctr"/>
        <c:lblOffset val="100"/>
        <c:noMultiLvlLbl val="0"/>
      </c:catAx>
      <c:valAx>
        <c:axId val="135757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8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FREQUENCY OF TRANSPORTATION BARRIERS TO FOOD ACCESS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Data'!$BY$67</c:f>
              <c:strCache>
                <c:ptCount val="1"/>
                <c:pt idx="0">
                  <c:v>% of All WL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Data'!$BY$68:$BY$72</c:f>
              <c:numCache>
                <c:formatCode>0%</c:formatCode>
                <c:ptCount val="5"/>
                <c:pt idx="0">
                  <c:v>0.29166666666666669</c:v>
                </c:pt>
                <c:pt idx="1">
                  <c:v>0.16666666666666666</c:v>
                </c:pt>
                <c:pt idx="2">
                  <c:v>0.32291666666666669</c:v>
                </c:pt>
                <c:pt idx="3">
                  <c:v>0.125</c:v>
                </c:pt>
                <c:pt idx="4">
                  <c:v>9.375E-2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515B-464D-B374-4852F194316B}"/>
            </c:ext>
          </c:extLst>
        </c:ser>
        <c:ser>
          <c:idx val="1"/>
          <c:order val="1"/>
          <c:tx>
            <c:strRef>
              <c:f>'Master Data'!$BZ$67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Data'!$BZ$68:$BZ$72</c:f>
              <c:numCache>
                <c:formatCode>0%</c:formatCode>
                <c:ptCount val="5"/>
                <c:pt idx="0">
                  <c:v>9.375E-2</c:v>
                </c:pt>
                <c:pt idx="1">
                  <c:v>0.203125</c:v>
                </c:pt>
                <c:pt idx="2">
                  <c:v>0.46875</c:v>
                </c:pt>
                <c:pt idx="3">
                  <c:v>0.109375</c:v>
                </c:pt>
                <c:pt idx="4">
                  <c:v>0.125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C1-44AA-81EA-F7EBA5D04922}"/>
            </c:ext>
          </c:extLst>
        </c:ser>
        <c:ser>
          <c:idx val="2"/>
          <c:order val="2"/>
          <c:tx>
            <c:strRef>
              <c:f>'Master Data'!$CA$67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Data'!$CA$68:$CA$72</c:f>
              <c:numCache>
                <c:formatCode>0%</c:formatCode>
                <c:ptCount val="5"/>
                <c:pt idx="0">
                  <c:v>0.6875</c:v>
                </c:pt>
                <c:pt idx="1">
                  <c:v>9.375E-2</c:v>
                </c:pt>
                <c:pt idx="2">
                  <c:v>3.125E-2</c:v>
                </c:pt>
                <c:pt idx="3">
                  <c:v>0.15625</c:v>
                </c:pt>
                <c:pt idx="4">
                  <c:v>3.125E-2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68-4F04-BB99-31B1FC4BFD9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6758672"/>
        <c:axId val="1546759152"/>
        <c:extLst/>
      </c:barChart>
      <c:catAx>
        <c:axId val="154675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9152"/>
        <c:crosses val="autoZero"/>
        <c:auto val="1"/>
        <c:lblAlgn val="ctr"/>
        <c:lblOffset val="100"/>
        <c:noMultiLvlLbl val="0"/>
      </c:catAx>
      <c:valAx>
        <c:axId val="154675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STORE used most often BY INDIVIDUALS REPORTING </a:t>
            </a:r>
          </a:p>
          <a:p>
            <a:pPr>
              <a:defRPr sz="1100" b="1"/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UTILIZATION OF ASSISTANCE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1142452010757599"/>
          <c:y val="0.27976271049016976"/>
          <c:w val="0.37902454493669629"/>
          <c:h val="0.62759118800306524"/>
        </c:manualLayout>
      </c:layout>
      <c:pieChart>
        <c:varyColors val="1"/>
        <c:ser>
          <c:idx val="0"/>
          <c:order val="0"/>
          <c:tx>
            <c:strRef>
              <c:f>'Master Data'!$BW$92</c:f>
              <c:strCache>
                <c:ptCount val="1"/>
                <c:pt idx="0">
                  <c:v>WL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5E1-4219-B75E-7735E7AB35A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5E1-4219-B75E-7735E7AB35A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5E1-4219-B75E-7735E7AB35A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5E1-4219-B75E-7735E7AB35A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5E1-4219-B75E-7735E7AB35A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5E1-4219-B75E-7735E7AB35A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5E1-4219-B75E-7735E7AB35A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5E1-4219-B75E-7735E7AB35A0}"/>
              </c:ext>
            </c:extLst>
          </c:dPt>
          <c:dLbls>
            <c:dLbl>
              <c:idx val="3"/>
              <c:layout>
                <c:manualLayout>
                  <c:x val="-0.13675018062340516"/>
                  <c:y val="-2.219919565497066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1-4219-B75E-7735E7AB35A0}"/>
                </c:ext>
              </c:extLst>
            </c:dLbl>
            <c:dLbl>
              <c:idx val="4"/>
              <c:layout>
                <c:manualLayout>
                  <c:x val="-0.20110320679912527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1-4219-B75E-7735E7AB35A0}"/>
                </c:ext>
              </c:extLst>
            </c:dLbl>
            <c:dLbl>
              <c:idx val="5"/>
              <c:layout>
                <c:manualLayout>
                  <c:x val="-0.19842183070847025"/>
                  <c:y val="-4.439839130994132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5E1-4219-B75E-7735E7AB35A0}"/>
                </c:ext>
              </c:extLst>
            </c:dLbl>
            <c:dLbl>
              <c:idx val="6"/>
              <c:layout>
                <c:manualLayout>
                  <c:x val="1.6088256543929969E-2"/>
                  <c:y val="-2.0349027610019706E-17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5E1-4219-B75E-7735E7AB35A0}"/>
                </c:ext>
              </c:extLst>
            </c:dLbl>
            <c:dLbl>
              <c:idx val="7"/>
              <c:layout>
                <c:manualLayout>
                  <c:x val="0.37569963858428401"/>
                  <c:y val="3.957889349420230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5E1-4219-B75E-7735E7AB35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'Master Data'!$A$93:$A$101</c15:sqref>
                  </c15:fullRef>
                </c:ext>
              </c:extLst>
              <c:f>('Master Data'!$A$93:$A$99,'Master Data'!$A$101)</c:f>
              <c:strCache>
                <c:ptCount val="8"/>
                <c:pt idx="0">
                  <c:v>Supermarket</c:v>
                </c:pt>
                <c:pt idx="1">
                  <c:v>Box Stores</c:v>
                </c:pt>
                <c:pt idx="2">
                  <c:v>Dollar Store</c:v>
                </c:pt>
                <c:pt idx="3">
                  <c:v>Corner Store</c:v>
                </c:pt>
                <c:pt idx="4">
                  <c:v>Drug Store</c:v>
                </c:pt>
                <c:pt idx="5">
                  <c:v>Farmers Market</c:v>
                </c:pt>
                <c:pt idx="6">
                  <c:v>Wholesale Club</c:v>
                </c:pt>
                <c:pt idx="7">
                  <c:v>Specialty Market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'Master Data'!$BW$93:$BW$101</c15:sqref>
                  </c15:fullRef>
                </c:ext>
              </c:extLst>
              <c:f>('Master Data'!$BW$93:$BW$99,'Master Data'!$BW$101)</c:f>
              <c:numCache>
                <c:formatCode>0%</c:formatCode>
                <c:ptCount val="8"/>
                <c:pt idx="0">
                  <c:v>0.5</c:v>
                </c:pt>
                <c:pt idx="1">
                  <c:v>0.21875</c:v>
                </c:pt>
                <c:pt idx="2">
                  <c:v>0.25</c:v>
                </c:pt>
                <c:pt idx="3">
                  <c:v>0.125</c:v>
                </c:pt>
                <c:pt idx="4">
                  <c:v>0.140625</c:v>
                </c:pt>
                <c:pt idx="5">
                  <c:v>3.125E-2</c:v>
                </c:pt>
                <c:pt idx="6">
                  <c:v>6.25E-2</c:v>
                </c:pt>
                <c:pt idx="7">
                  <c:v>1.5625E-2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'Master Data'!$BW$100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  <c15:dLbl>
                    <c:idx val="6"/>
                    <c:layout>
                      <c:manualLayout>
                        <c:x val="6.1671650085065075E-2"/>
                        <c:y val="0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1-5EBC-47C7-B12C-4929993E513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A5E1-4219-B75E-7735E7AB35A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MODES OF TRANSPORTATION BY INDIVIDUALS REPORTING UTILIZATION OF ASSISTANCE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6656780402449701"/>
          <c:y val="0.2753247662862367"/>
          <c:w val="0.30297572178477683"/>
          <c:h val="0.50455911883868765"/>
        </c:manualLayout>
      </c:layout>
      <c:pieChart>
        <c:varyColors val="1"/>
        <c:ser>
          <c:idx val="0"/>
          <c:order val="0"/>
          <c:tx>
            <c:strRef>
              <c:f>'Master Data'!$BZ$74</c:f>
              <c:strCache>
                <c:ptCount val="1"/>
                <c:pt idx="0">
                  <c:v>% of All 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47B-4225-8191-7A9FF0BF33D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47B-4225-8191-7A9FF0BF33D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47B-4225-8191-7A9FF0BF33D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47B-4225-8191-7A9FF0BF33D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47B-4225-8191-7A9FF0BF33D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47B-4225-8191-7A9FF0BF33D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47B-4225-8191-7A9FF0BF33D3}"/>
              </c:ext>
            </c:extLst>
          </c:dPt>
          <c:dLbls>
            <c:dLbl>
              <c:idx val="4"/>
              <c:layout>
                <c:manualLayout>
                  <c:x val="-0.10113775647994903"/>
                  <c:y val="4.4930750039270185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7B-4225-8191-7A9FF0BF33D3}"/>
                </c:ext>
              </c:extLst>
            </c:dLbl>
            <c:dLbl>
              <c:idx val="5"/>
              <c:layout>
                <c:manualLayout>
                  <c:x val="-0.13631610655993132"/>
                  <c:y val="-3.145152502748913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7B-4225-8191-7A9FF0BF33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'Master Data'!$A$75:$A$81</c:f>
              <c:strCache>
                <c:ptCount val="7"/>
                <c:pt idx="0">
                  <c:v>Personal Vehicle</c:v>
                </c:pt>
                <c:pt idx="1">
                  <c:v>Walking</c:v>
                </c:pt>
                <c:pt idx="2">
                  <c:v>Public Transportation</c:v>
                </c:pt>
                <c:pt idx="3">
                  <c:v>Rides from Friends/Family</c:v>
                </c:pt>
                <c:pt idx="4">
                  <c:v>Taxi/Uber</c:v>
                </c:pt>
                <c:pt idx="5">
                  <c:v>Delivery Services</c:v>
                </c:pt>
                <c:pt idx="6">
                  <c:v>Biking</c:v>
                </c:pt>
              </c:strCache>
            </c:strRef>
          </c:cat>
          <c:val>
            <c:numRef>
              <c:f>'Master Data'!$BZ$75:$BZ$81</c:f>
              <c:numCache>
                <c:formatCode>0%</c:formatCode>
                <c:ptCount val="7"/>
                <c:pt idx="0">
                  <c:v>0.328125</c:v>
                </c:pt>
                <c:pt idx="1">
                  <c:v>0.453125</c:v>
                </c:pt>
                <c:pt idx="2">
                  <c:v>0.390625</c:v>
                </c:pt>
                <c:pt idx="3">
                  <c:v>0.390625</c:v>
                </c:pt>
                <c:pt idx="4">
                  <c:v>7.8125E-2</c:v>
                </c:pt>
                <c:pt idx="5">
                  <c:v>0.140625</c:v>
                </c:pt>
                <c:pt idx="6">
                  <c:v>7.8125E-2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7B-4225-8191-7A9FF0BF33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REPORTING 'OFTEN' </a:t>
            </a:r>
          </a:p>
          <a:p>
            <a:pPr>
              <a:defRPr b="1"/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PRODUCE PURCHASE TYPES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Data'!$BY$104</c:f>
              <c:strCache>
                <c:ptCount val="1"/>
                <c:pt idx="0">
                  <c:v>% of All WL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Data'!$BY$105:$BY$110</c:f>
              <c:numCache>
                <c:formatCode>0%</c:formatCode>
                <c:ptCount val="6"/>
                <c:pt idx="0">
                  <c:v>0.76041666666666663</c:v>
                </c:pt>
                <c:pt idx="1">
                  <c:v>0.21875</c:v>
                </c:pt>
                <c:pt idx="2">
                  <c:v>0.30208333333333331</c:v>
                </c:pt>
                <c:pt idx="3">
                  <c:v>0.70833333333333337</c:v>
                </c:pt>
                <c:pt idx="4">
                  <c:v>0.28125</c:v>
                </c:pt>
                <c:pt idx="5">
                  <c:v>0.41666666666666669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F2-40F2-A6B3-168F577F9D50}"/>
            </c:ext>
          </c:extLst>
        </c:ser>
        <c:ser>
          <c:idx val="1"/>
          <c:order val="1"/>
          <c:tx>
            <c:strRef>
              <c:f>'Master Data'!$BZ$104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Data'!$BZ$105:$BZ$110</c:f>
              <c:numCache>
                <c:formatCode>0%</c:formatCode>
                <c:ptCount val="6"/>
                <c:pt idx="0">
                  <c:v>0.734375</c:v>
                </c:pt>
                <c:pt idx="1">
                  <c:v>0.234375</c:v>
                </c:pt>
                <c:pt idx="2">
                  <c:v>0.3125</c:v>
                </c:pt>
                <c:pt idx="3">
                  <c:v>0.671875</c:v>
                </c:pt>
                <c:pt idx="4">
                  <c:v>0.296875</c:v>
                </c:pt>
                <c:pt idx="5">
                  <c:v>0.390625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09-497D-AC09-CC789FA076DA}"/>
            </c:ext>
          </c:extLst>
        </c:ser>
        <c:ser>
          <c:idx val="2"/>
          <c:order val="2"/>
          <c:tx>
            <c:strRef>
              <c:f>'Master Data'!$CA$104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Data'!$CA$105:$CA$110</c:f>
              <c:numCache>
                <c:formatCode>0%</c:formatCode>
                <c:ptCount val="6"/>
                <c:pt idx="0">
                  <c:v>0.8125</c:v>
                </c:pt>
                <c:pt idx="1">
                  <c:v>0.1875</c:v>
                </c:pt>
                <c:pt idx="2">
                  <c:v>0.28125</c:v>
                </c:pt>
                <c:pt idx="3">
                  <c:v>0.78125</c:v>
                </c:pt>
                <c:pt idx="4">
                  <c:v>0.25</c:v>
                </c:pt>
                <c:pt idx="5">
                  <c:v>0.46875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09-497D-AC09-CC789FA076D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73216288"/>
        <c:axId val="273217248"/>
      </c:barChart>
      <c:catAx>
        <c:axId val="27321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7248"/>
        <c:crosses val="autoZero"/>
        <c:auto val="1"/>
        <c:lblAlgn val="ctr"/>
        <c:lblOffset val="100"/>
        <c:noMultiLvlLbl val="0"/>
      </c:catAx>
      <c:valAx>
        <c:axId val="27321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baseline="0">
                <a:effectLst/>
              </a:rPr>
              <a:t>EASE OF ACCESS TO FRESH FOOD 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Data'!$K$46</c:f>
              <c:strCache>
                <c:ptCount val="1"/>
                <c:pt idx="0">
                  <c:v>% of All 3 County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Data'!$K$47:$K$51</c:f>
              <c:numCache>
                <c:formatCode>0%</c:formatCode>
                <c:ptCount val="5"/>
                <c:pt idx="0">
                  <c:v>0.2</c:v>
                </c:pt>
                <c:pt idx="1">
                  <c:v>0.6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76-4076-832B-7478FBB8FD47}"/>
            </c:ext>
          </c:extLst>
        </c:ser>
        <c:ser>
          <c:idx val="1"/>
          <c:order val="1"/>
          <c:tx>
            <c:strRef>
              <c:f>'Master Data'!$L$46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Data'!$L$47:$L$51</c:f>
              <c:numCache>
                <c:formatCode>0%</c:formatCode>
                <c:ptCount val="5"/>
                <c:pt idx="0">
                  <c:v>0</c:v>
                </c:pt>
                <c:pt idx="1">
                  <c:v>0.77777777777777779</c:v>
                </c:pt>
                <c:pt idx="2">
                  <c:v>0.22222222222222221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76-4076-832B-7478FBB8FD47}"/>
            </c:ext>
          </c:extLst>
        </c:ser>
        <c:ser>
          <c:idx val="2"/>
          <c:order val="2"/>
          <c:tx>
            <c:strRef>
              <c:f>'Master Data'!$M$46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Data'!$A$47:$A$51</c:f>
              <c:strCache>
                <c:ptCount val="5"/>
                <c:pt idx="0">
                  <c:v>Always easy</c:v>
                </c:pt>
                <c:pt idx="1">
                  <c:v>Usually easy</c:v>
                </c:pt>
                <c:pt idx="2">
                  <c:v>Sometimes easy</c:v>
                </c:pt>
                <c:pt idx="3">
                  <c:v>Rarely easy</c:v>
                </c:pt>
                <c:pt idx="4">
                  <c:v>Never easy</c:v>
                </c:pt>
              </c:strCache>
            </c:strRef>
          </c:cat>
          <c:val>
            <c:numRef>
              <c:f>'Master Data'!$M$47:$M$51</c:f>
              <c:numCache>
                <c:formatCode>0%</c:formatCode>
                <c:ptCount val="5"/>
                <c:pt idx="0">
                  <c:v>0.5</c:v>
                </c:pt>
                <c:pt idx="1">
                  <c:v>0.33333333333333331</c:v>
                </c:pt>
                <c:pt idx="2">
                  <c:v>0.16666666666666666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22-4A47-A572-A4BD7587129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4986079"/>
        <c:axId val="1284989439"/>
        <c:extLst/>
      </c:barChart>
      <c:catAx>
        <c:axId val="1284986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9439"/>
        <c:crosses val="autoZero"/>
        <c:auto val="1"/>
        <c:lblAlgn val="ctr"/>
        <c:lblOffset val="100"/>
        <c:noMultiLvlLbl val="0"/>
      </c:catAx>
      <c:valAx>
        <c:axId val="128498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986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OVERALL EXPERIENCE OF ACCESS TO FOOD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Data'!$K$39</c:f>
              <c:strCache>
                <c:ptCount val="1"/>
                <c:pt idx="0">
                  <c:v>% of All 3 County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Data'!$K$40:$K$44</c:f>
              <c:numCache>
                <c:formatCode>0%</c:formatCode>
                <c:ptCount val="5"/>
                <c:pt idx="0">
                  <c:v>0.33333333333333331</c:v>
                </c:pt>
                <c:pt idx="1">
                  <c:v>0.4</c:v>
                </c:pt>
                <c:pt idx="2">
                  <c:v>0.26666666666666666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7-4FC7-824A-0D3824301BC9}"/>
            </c:ext>
          </c:extLst>
        </c:ser>
        <c:ser>
          <c:idx val="1"/>
          <c:order val="1"/>
          <c:tx>
            <c:strRef>
              <c:f>'Master Data'!$L$39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Data'!$L$40:$L$44</c:f>
              <c:numCache>
                <c:formatCode>0%</c:formatCode>
                <c:ptCount val="5"/>
                <c:pt idx="0">
                  <c:v>0.22222222222222221</c:v>
                </c:pt>
                <c:pt idx="1">
                  <c:v>0.44444444444444442</c:v>
                </c:pt>
                <c:pt idx="2">
                  <c:v>0.33333333333333331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37-4FC7-824A-0D3824301BC9}"/>
            </c:ext>
          </c:extLst>
        </c:ser>
        <c:ser>
          <c:idx val="2"/>
          <c:order val="2"/>
          <c:tx>
            <c:strRef>
              <c:f>'Master Data'!$M$39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Data'!$A$40:$A$44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Data'!$M$40:$M$44</c:f>
              <c:numCache>
                <c:formatCode>0%</c:formatCode>
                <c:ptCount val="5"/>
                <c:pt idx="0">
                  <c:v>0.5</c:v>
                </c:pt>
                <c:pt idx="1">
                  <c:v>0.33333333333333331</c:v>
                </c:pt>
                <c:pt idx="2">
                  <c:v>0.16666666666666666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9E-42D0-86CB-5D8608BDFEC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5021599"/>
        <c:axId val="1285019199"/>
        <c:extLst/>
      </c:barChart>
      <c:catAx>
        <c:axId val="1285021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19199"/>
        <c:crosses val="autoZero"/>
        <c:auto val="1"/>
        <c:lblAlgn val="ctr"/>
        <c:lblOffset val="100"/>
        <c:noMultiLvlLbl val="0"/>
      </c:catAx>
      <c:valAx>
        <c:axId val="1285019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021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baseline="0">
                <a:effectLst/>
              </a:rPr>
              <a:t>OVERALL QUALITY OF FOOD AVAILABLE 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Data'!$K$53</c:f>
              <c:strCache>
                <c:ptCount val="1"/>
                <c:pt idx="0">
                  <c:v>% of All 3 County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Data'!$K$54:$K$58</c:f>
              <c:numCache>
                <c:formatCode>0%</c:formatCode>
                <c:ptCount val="5"/>
                <c:pt idx="0">
                  <c:v>0.2</c:v>
                </c:pt>
                <c:pt idx="1">
                  <c:v>0.6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06-4F72-B4F0-F96C1ED3FDA0}"/>
            </c:ext>
          </c:extLst>
        </c:ser>
        <c:ser>
          <c:idx val="1"/>
          <c:order val="1"/>
          <c:tx>
            <c:strRef>
              <c:f>'Master Data'!$L$53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Data'!$L$54:$L$58</c:f>
              <c:numCache>
                <c:formatCode>0%</c:formatCode>
                <c:ptCount val="5"/>
                <c:pt idx="0">
                  <c:v>0</c:v>
                </c:pt>
                <c:pt idx="1">
                  <c:v>0.77777777777777779</c:v>
                </c:pt>
                <c:pt idx="2">
                  <c:v>0.22222222222222221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06-4F72-B4F0-F96C1ED3FDA0}"/>
            </c:ext>
          </c:extLst>
        </c:ser>
        <c:ser>
          <c:idx val="2"/>
          <c:order val="2"/>
          <c:tx>
            <c:strRef>
              <c:f>'Master Data'!$M$53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Data'!$A$54:$A$58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Data'!$M$54:$M$58</c:f>
              <c:numCache>
                <c:formatCode>0%</c:formatCode>
                <c:ptCount val="5"/>
                <c:pt idx="0">
                  <c:v>0.5</c:v>
                </c:pt>
                <c:pt idx="1">
                  <c:v>0.33333333333333331</c:v>
                </c:pt>
                <c:pt idx="2">
                  <c:v>0.16666666666666666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A-49C4-99A9-CDD6EE4176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7580191"/>
        <c:axId val="1197585951"/>
        <c:extLst/>
      </c:barChart>
      <c:catAx>
        <c:axId val="1197580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5951"/>
        <c:crosses val="autoZero"/>
        <c:auto val="1"/>
        <c:lblAlgn val="ctr"/>
        <c:lblOffset val="100"/>
        <c:noMultiLvlLbl val="0"/>
      </c:catAx>
      <c:valAx>
        <c:axId val="1197585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7580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baseline="0">
                <a:effectLst/>
              </a:rPr>
              <a:t>OVERALL VARIETY OF FOOD AVAILABLE  </a:t>
            </a:r>
            <a:endParaRPr lang="en-US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Data'!$K$60</c:f>
              <c:strCache>
                <c:ptCount val="1"/>
                <c:pt idx="0">
                  <c:v>% of All 3 County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Data'!$K$61:$K$65</c:f>
              <c:numCache>
                <c:formatCode>0%</c:formatCode>
                <c:ptCount val="5"/>
                <c:pt idx="0">
                  <c:v>0.33333333333333331</c:v>
                </c:pt>
                <c:pt idx="1">
                  <c:v>0.46666666666666667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E-43FD-A5EA-0D0836F2A301}"/>
            </c:ext>
          </c:extLst>
        </c:ser>
        <c:ser>
          <c:idx val="1"/>
          <c:order val="1"/>
          <c:tx>
            <c:strRef>
              <c:f>'Master Data'!$L$60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Data'!$L$61:$L$65</c:f>
              <c:numCache>
                <c:formatCode>0%</c:formatCode>
                <c:ptCount val="5"/>
                <c:pt idx="0">
                  <c:v>0.22222222222222221</c:v>
                </c:pt>
                <c:pt idx="1">
                  <c:v>0.55555555555555558</c:v>
                </c:pt>
                <c:pt idx="2">
                  <c:v>0.22222222222222221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8E-43FD-A5EA-0D0836F2A301}"/>
            </c:ext>
          </c:extLst>
        </c:ser>
        <c:ser>
          <c:idx val="2"/>
          <c:order val="2"/>
          <c:tx>
            <c:strRef>
              <c:f>'Master Data'!$M$60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Data'!$A$61:$A$65</c:f>
              <c:strCache>
                <c:ptCount val="5"/>
                <c:pt idx="0">
                  <c:v>Excellent</c:v>
                </c:pt>
                <c:pt idx="1">
                  <c:v>Good</c:v>
                </c:pt>
                <c:pt idx="2">
                  <c:v>Okay</c:v>
                </c:pt>
                <c:pt idx="3">
                  <c:v>Poor</c:v>
                </c:pt>
                <c:pt idx="4">
                  <c:v>Very poor</c:v>
                </c:pt>
              </c:strCache>
            </c:strRef>
          </c:cat>
          <c:val>
            <c:numRef>
              <c:f>'Master Data'!$M$61:$M$65</c:f>
              <c:numCache>
                <c:formatCode>0%</c:formatCode>
                <c:ptCount val="5"/>
                <c:pt idx="0">
                  <c:v>0.5</c:v>
                </c:pt>
                <c:pt idx="1">
                  <c:v>0.33333333333333331</c:v>
                </c:pt>
                <c:pt idx="2">
                  <c:v>0.16666666666666666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0C-4D31-83F2-9DD2AB9424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90726703"/>
        <c:axId val="790728623"/>
        <c:extLst/>
      </c:barChart>
      <c:catAx>
        <c:axId val="790726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8623"/>
        <c:crosses val="autoZero"/>
        <c:auto val="1"/>
        <c:lblAlgn val="ctr"/>
        <c:lblOffset val="100"/>
        <c:noMultiLvlLbl val="0"/>
      </c:catAx>
      <c:valAx>
        <c:axId val="79072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726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DISTANCE TO MOST FREQUENTLY UTILIZED FOOD ACCESS POINT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Data'!$K$85</c:f>
              <c:strCache>
                <c:ptCount val="1"/>
                <c:pt idx="0">
                  <c:v>% of All 3 County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Data'!$K$86:$K$90</c:f>
              <c:numCache>
                <c:formatCode>0%</c:formatCode>
                <c:ptCount val="5"/>
                <c:pt idx="0">
                  <c:v>6.6666666666666666E-2</c:v>
                </c:pt>
                <c:pt idx="1">
                  <c:v>0.13333333333333333</c:v>
                </c:pt>
                <c:pt idx="2">
                  <c:v>0.13333333333333333</c:v>
                </c:pt>
                <c:pt idx="3">
                  <c:v>0.2</c:v>
                </c:pt>
                <c:pt idx="4">
                  <c:v>0.4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C436-4458-8D4A-4EFCF302B1F1}"/>
            </c:ext>
          </c:extLst>
        </c:ser>
        <c:ser>
          <c:idx val="1"/>
          <c:order val="1"/>
          <c:tx>
            <c:strRef>
              <c:f>'Master Data'!$L$85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Data'!$L$86:$L$90</c:f>
              <c:numCache>
                <c:formatCode>0%</c:formatCode>
                <c:ptCount val="5"/>
                <c:pt idx="0">
                  <c:v>0.1111111111111111</c:v>
                </c:pt>
                <c:pt idx="1">
                  <c:v>0</c:v>
                </c:pt>
                <c:pt idx="2">
                  <c:v>0.22222222222222221</c:v>
                </c:pt>
                <c:pt idx="3">
                  <c:v>0.33333333333333331</c:v>
                </c:pt>
                <c:pt idx="4">
                  <c:v>0.22222222222222221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36-4458-8D4A-4EFCF302B1F1}"/>
            </c:ext>
          </c:extLst>
        </c:ser>
        <c:ser>
          <c:idx val="2"/>
          <c:order val="2"/>
          <c:tx>
            <c:strRef>
              <c:f>'Master Data'!$M$85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Data'!$A$86:$A$90</c:f>
              <c:strCache>
                <c:ptCount val="5"/>
                <c:pt idx="0">
                  <c:v>Less than 1 mile</c:v>
                </c:pt>
                <c:pt idx="1">
                  <c:v>1-3 miles</c:v>
                </c:pt>
                <c:pt idx="2">
                  <c:v>4-6 miles</c:v>
                </c:pt>
                <c:pt idx="3">
                  <c:v>7-10 miles</c:v>
                </c:pt>
                <c:pt idx="4">
                  <c:v>10 miles+</c:v>
                </c:pt>
              </c:strCache>
            </c:strRef>
          </c:cat>
          <c:val>
            <c:numRef>
              <c:f>'Master Data'!$M$86:$M$90</c:f>
              <c:numCache>
                <c:formatCode>0%</c:formatCode>
                <c:ptCount val="5"/>
                <c:pt idx="0">
                  <c:v>0</c:v>
                </c:pt>
                <c:pt idx="1">
                  <c:v>0.33333333333333331</c:v>
                </c:pt>
                <c:pt idx="2">
                  <c:v>0</c:v>
                </c:pt>
                <c:pt idx="3">
                  <c:v>0</c:v>
                </c:pt>
                <c:pt idx="4">
                  <c:v>0.66666666666666663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F-4943-A464-BF99E7BE051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57582576"/>
        <c:axId val="1357572976"/>
        <c:extLst/>
      </c:barChart>
      <c:catAx>
        <c:axId val="135758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72976"/>
        <c:crosses val="autoZero"/>
        <c:auto val="1"/>
        <c:lblAlgn val="ctr"/>
        <c:lblOffset val="100"/>
        <c:noMultiLvlLbl val="0"/>
      </c:catAx>
      <c:valAx>
        <c:axId val="135757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758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STORE used most often BY INDIVIDUALS REPORTING </a:t>
            </a:r>
          </a:p>
          <a:p>
            <a:pPr>
              <a:defRPr/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UTILIZATION OF ASSISTANCE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'Master Data'!$I$92</c:f>
              <c:strCache>
                <c:ptCount val="1"/>
                <c:pt idx="0">
                  <c:v>3 County Total w Assist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084-471B-A79F-DB29012743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084-471B-A79F-DB29012743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084-471B-A79F-DB290127432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084-471B-A79F-DB290127432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084-471B-A79F-DB290127432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084-471B-A79F-DB290127432D}"/>
              </c:ext>
            </c:extLst>
          </c:dPt>
          <c:dLbls>
            <c:dLbl>
              <c:idx val="2"/>
              <c:layout>
                <c:manualLayout>
                  <c:x val="-0.14010781342917694"/>
                  <c:y val="-1.369705423458272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084-471B-A79F-DB290127432D}"/>
                </c:ext>
              </c:extLst>
            </c:dLbl>
            <c:dLbl>
              <c:idx val="3"/>
              <c:layout>
                <c:manualLayout>
                  <c:x val="-0.16974600473150284"/>
                  <c:y val="-9.1313694897218172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084-471B-A79F-DB290127432D}"/>
                </c:ext>
              </c:extLst>
            </c:dLbl>
            <c:dLbl>
              <c:idx val="4"/>
              <c:layout>
                <c:manualLayout>
                  <c:x val="-0.18860667192389205"/>
                  <c:y val="-2.739410846916547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084-471B-A79F-DB290127432D}"/>
                </c:ext>
              </c:extLst>
            </c:dLbl>
            <c:dLbl>
              <c:idx val="5"/>
              <c:layout>
                <c:manualLayout>
                  <c:x val="-5.9276382604651776E-2"/>
                  <c:y val="1.369705423458270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084-471B-A79F-DB29012743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'Master Data'!$A$93:$A$101</c15:sqref>
                  </c15:fullRef>
                </c:ext>
              </c:extLst>
              <c:f>'Master Data'!$A$93:$A$98</c:f>
              <c:strCache>
                <c:ptCount val="6"/>
                <c:pt idx="0">
                  <c:v>Supermarket</c:v>
                </c:pt>
                <c:pt idx="1">
                  <c:v>Box Stores</c:v>
                </c:pt>
                <c:pt idx="2">
                  <c:v>Dollar Store</c:v>
                </c:pt>
                <c:pt idx="3">
                  <c:v>Corner Store</c:v>
                </c:pt>
                <c:pt idx="4">
                  <c:v>Drug Store</c:v>
                </c:pt>
                <c:pt idx="5">
                  <c:v>Farmers Market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'Master Data'!$I$93:$I$101</c15:sqref>
                  </c15:fullRef>
                </c:ext>
              </c:extLst>
              <c:f>'Master Data'!$I$93:$I$98</c:f>
              <c:numCache>
                <c:formatCode>0%</c:formatCode>
                <c:ptCount val="6"/>
                <c:pt idx="0">
                  <c:v>0.93333333333333324</c:v>
                </c:pt>
                <c:pt idx="1">
                  <c:v>0.93333333333333324</c:v>
                </c:pt>
                <c:pt idx="2">
                  <c:v>0.3</c:v>
                </c:pt>
                <c:pt idx="3">
                  <c:v>6.6666666666666666E-2</c:v>
                </c:pt>
                <c:pt idx="4">
                  <c:v>0.23333333333333331</c:v>
                </c:pt>
                <c:pt idx="5">
                  <c:v>0.16666666666666666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'Master Data'!$I$99</c15:sqref>
                  <c15:spPr xmlns:c15="http://schemas.microsoft.com/office/drawing/2012/chart"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'Master Data'!$I$100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  <c15:dLbl>
                    <c:idx val="5"/>
                    <c:layout>
                      <c:manualLayout>
                        <c:x val="0.36643581973784722"/>
                        <c:y val="-9.131369489721838E-3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F-C265-4FF6-AAAC-552CA636F989}"/>
                      </c:ext>
                    </c:extLst>
                  </c15:dLbl>
                </c15:categoryFilterException>
                <c15:categoryFilterException>
                  <c15:sqref>'Master Data'!$I$101</c15:sqref>
                  <c15:spPr xmlns:c15="http://schemas.microsoft.com/office/drawing/2012/chart">
                    <a:solidFill>
                      <a:schemeClr val="accent3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  <c15:dLbl>
                    <c:idx val="5"/>
                    <c:layout>
                      <c:manualLayout>
                        <c:x val="0.331408866380553"/>
                        <c:y val="-2.0925813343831079E-17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1-C265-4FF6-AAAC-552CA636F98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A084-471B-A79F-DB29012743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cap="all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MODES OF TRANSPORTATION BY INDIVIDUALS REPORTING UTILIZATION OF ASSISTANCE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748272090988626"/>
          <c:y val="0.32379677519605959"/>
          <c:w val="0.33022970340805258"/>
          <c:h val="0.54049130775227316"/>
        </c:manualLayout>
      </c:layout>
      <c:pieChart>
        <c:varyColors val="1"/>
        <c:ser>
          <c:idx val="0"/>
          <c:order val="0"/>
          <c:tx>
            <c:strRef>
              <c:f>'Master Data'!$L$74</c:f>
              <c:strCache>
                <c:ptCount val="1"/>
                <c:pt idx="0">
                  <c:v>% of All  Reporting Assistance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57C-4822-B116-F2E4CE5EC87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57C-4822-B116-F2E4CE5EC8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'Master Data'!$A$75:$A$83</c15:sqref>
                  </c15:fullRef>
                </c:ext>
              </c:extLst>
              <c:f>('Master Data'!$A$75,'Master Data'!$A$78)</c:f>
              <c:strCache>
                <c:ptCount val="2"/>
                <c:pt idx="0">
                  <c:v>Personal Vehicle</c:v>
                </c:pt>
                <c:pt idx="1">
                  <c:v>Rides from Friends/Family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'Master Data'!$L$75:$L$83</c15:sqref>
                  </c15:fullRef>
                </c:ext>
              </c:extLst>
              <c:f>('Master Data'!$L$75,'Master Data'!$L$78)</c:f>
              <c:numCache>
                <c:formatCode>0%</c:formatCode>
                <c:ptCount val="2"/>
                <c:pt idx="0">
                  <c:v>0.88888888888888884</c:v>
                </c:pt>
                <c:pt idx="1">
                  <c:v>0.1111111111111111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'Master Data'!$L$83</c15:sqref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0-E57C-4822-B116-F2E4CE5EC8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FREQUENCY OF TRANSPORTATION BARRIERS TO FOOD ACCESS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Data'!$K$67</c:f>
              <c:strCache>
                <c:ptCount val="1"/>
                <c:pt idx="0">
                  <c:v>% of All 3 County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Data'!$K$68:$K$72</c:f>
              <c:numCache>
                <c:formatCode>0%</c:formatCode>
                <c:ptCount val="5"/>
                <c:pt idx="0">
                  <c:v>0.33333333333333331</c:v>
                </c:pt>
                <c:pt idx="1">
                  <c:v>0.26666666666666666</c:v>
                </c:pt>
                <c:pt idx="2">
                  <c:v>0.4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1B4-4E22-BA25-88D166137FB8}"/>
            </c:ext>
          </c:extLst>
        </c:ser>
        <c:ser>
          <c:idx val="1"/>
          <c:order val="1"/>
          <c:tx>
            <c:strRef>
              <c:f>'Master Data'!$L$67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Data'!$L$68:$L$72</c:f>
              <c:numCache>
                <c:formatCode>0%</c:formatCode>
                <c:ptCount val="5"/>
                <c:pt idx="0">
                  <c:v>0.22222222222222221</c:v>
                </c:pt>
                <c:pt idx="1">
                  <c:v>0.22222222222222221</c:v>
                </c:pt>
                <c:pt idx="2">
                  <c:v>0.55555555555555558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B4-4E22-BA25-88D166137FB8}"/>
            </c:ext>
          </c:extLst>
        </c:ser>
        <c:ser>
          <c:idx val="2"/>
          <c:order val="2"/>
          <c:tx>
            <c:strRef>
              <c:f>'Master Data'!$M$67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Data'!$A$68:$A$72</c:f>
              <c:strCache>
                <c:ptCount val="5"/>
                <c:pt idx="0">
                  <c:v>Never</c:v>
                </c:pt>
                <c:pt idx="1">
                  <c:v>Rarely</c:v>
                </c:pt>
                <c:pt idx="2">
                  <c:v>Sometimes</c:v>
                </c:pt>
                <c:pt idx="3">
                  <c:v>Often</c:v>
                </c:pt>
                <c:pt idx="4">
                  <c:v>Always</c:v>
                </c:pt>
              </c:strCache>
            </c:strRef>
          </c:cat>
          <c:val>
            <c:numRef>
              <c:f>'Master Data'!$M$68:$M$72</c:f>
              <c:numCache>
                <c:formatCode>0%</c:formatCode>
                <c:ptCount val="5"/>
                <c:pt idx="0">
                  <c:v>0.5</c:v>
                </c:pt>
                <c:pt idx="1">
                  <c:v>0.33333333333333331</c:v>
                </c:pt>
                <c:pt idx="2">
                  <c:v>0.16666666666666666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0B-4FB8-9CC5-0B2210162EC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6758672"/>
        <c:axId val="1546759152"/>
        <c:extLst/>
      </c:barChart>
      <c:catAx>
        <c:axId val="154675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9152"/>
        <c:crosses val="autoZero"/>
        <c:auto val="1"/>
        <c:lblAlgn val="ctr"/>
        <c:lblOffset val="100"/>
        <c:noMultiLvlLbl val="0"/>
      </c:catAx>
      <c:valAx>
        <c:axId val="154675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75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REPORTING 'OFTEN' </a:t>
            </a:r>
          </a:p>
          <a:p>
            <a:pPr>
              <a:defRPr b="1"/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PRODUCE PURCHASE TYPES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'Master Data'!$K$104</c:f>
              <c:strCache>
                <c:ptCount val="1"/>
                <c:pt idx="0">
                  <c:v>% of All 3 County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Data'!$K$105:$K$110</c:f>
              <c:numCache>
                <c:formatCode>0%</c:formatCode>
                <c:ptCount val="6"/>
                <c:pt idx="0">
                  <c:v>0.93333333333333335</c:v>
                </c:pt>
                <c:pt idx="1">
                  <c:v>0.2</c:v>
                </c:pt>
                <c:pt idx="2">
                  <c:v>0.26666666666666666</c:v>
                </c:pt>
                <c:pt idx="3">
                  <c:v>0.8</c:v>
                </c:pt>
                <c:pt idx="4">
                  <c:v>0.2</c:v>
                </c:pt>
                <c:pt idx="5">
                  <c:v>0.46666666666666667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C8-4425-B261-9603F3BC7C92}"/>
            </c:ext>
          </c:extLst>
        </c:ser>
        <c:ser>
          <c:idx val="1"/>
          <c:order val="1"/>
          <c:tx>
            <c:strRef>
              <c:f>'Master Data'!$L$104</c:f>
              <c:strCache>
                <c:ptCount val="1"/>
                <c:pt idx="0">
                  <c:v>% of All  Reporting Assistance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Data'!$L$105:$L$110</c:f>
              <c:numCache>
                <c:formatCode>0%</c:formatCode>
                <c:ptCount val="6"/>
                <c:pt idx="0">
                  <c:v>0.88888888888888884</c:v>
                </c:pt>
                <c:pt idx="1">
                  <c:v>0.22222222222222221</c:v>
                </c:pt>
                <c:pt idx="2">
                  <c:v>0.33333333333333331</c:v>
                </c:pt>
                <c:pt idx="3">
                  <c:v>0.77777777777777779</c:v>
                </c:pt>
                <c:pt idx="4">
                  <c:v>0.22222222222222221</c:v>
                </c:pt>
                <c:pt idx="5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4-44B5-BE76-2C9F919794FA}"/>
            </c:ext>
          </c:extLst>
        </c:ser>
        <c:ser>
          <c:idx val="2"/>
          <c:order val="2"/>
          <c:tx>
            <c:strRef>
              <c:f>'Master Data'!$M$104</c:f>
              <c:strCache>
                <c:ptCount val="1"/>
                <c:pt idx="0">
                  <c:v>% Not Reporting Assistance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'Master Data'!$A$105:$A$110</c:f>
              <c:strCache>
                <c:ptCount val="6"/>
                <c:pt idx="0">
                  <c:v>Fresh Fruit</c:v>
                </c:pt>
                <c:pt idx="1">
                  <c:v>Frozen Fruit</c:v>
                </c:pt>
                <c:pt idx="2">
                  <c:v>Canned Fruit</c:v>
                </c:pt>
                <c:pt idx="3">
                  <c:v>Fresh Veg</c:v>
                </c:pt>
                <c:pt idx="4">
                  <c:v>Frozen Veg</c:v>
                </c:pt>
                <c:pt idx="5">
                  <c:v>Canned Veg</c:v>
                </c:pt>
              </c:strCache>
            </c:strRef>
          </c:cat>
          <c:val>
            <c:numRef>
              <c:f>'Master Data'!$M$105:$M$110</c:f>
              <c:numCache>
                <c:formatCode>0%</c:formatCode>
                <c:ptCount val="6"/>
                <c:pt idx="0">
                  <c:v>1</c:v>
                </c:pt>
                <c:pt idx="1">
                  <c:v>0.16666666666666666</c:v>
                </c:pt>
                <c:pt idx="2">
                  <c:v>0.16666666666666666</c:v>
                </c:pt>
                <c:pt idx="3">
                  <c:v>0.83333333333333337</c:v>
                </c:pt>
                <c:pt idx="4">
                  <c:v>0.16666666666666666</c:v>
                </c:pt>
                <c:pt idx="5">
                  <c:v>0.66666666666666663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E4-44B5-BE76-2C9F919794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73216288"/>
        <c:axId val="273217248"/>
      </c:barChart>
      <c:catAx>
        <c:axId val="27321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7248"/>
        <c:crosses val="autoZero"/>
        <c:auto val="1"/>
        <c:lblAlgn val="ctr"/>
        <c:lblOffset val="100"/>
        <c:noMultiLvlLbl val="0"/>
      </c:catAx>
      <c:valAx>
        <c:axId val="27321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21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3.xml"/><Relationship Id="rId3" Type="http://schemas.openxmlformats.org/officeDocument/2006/relationships/chart" Target="../charts/chart18.xml"/><Relationship Id="rId7" Type="http://schemas.openxmlformats.org/officeDocument/2006/relationships/chart" Target="../charts/chart22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Relationship Id="rId9" Type="http://schemas.openxmlformats.org/officeDocument/2006/relationships/chart" Target="../charts/chart24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Relationship Id="rId9" Type="http://schemas.openxmlformats.org/officeDocument/2006/relationships/chart" Target="../charts/chart33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1.xml"/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Relationship Id="rId9" Type="http://schemas.openxmlformats.org/officeDocument/2006/relationships/chart" Target="../charts/chart4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3" Type="http://schemas.openxmlformats.org/officeDocument/2006/relationships/chart" Target="../charts/chart45.xml"/><Relationship Id="rId7" Type="http://schemas.openxmlformats.org/officeDocument/2006/relationships/chart" Target="../charts/chart49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Relationship Id="rId9" Type="http://schemas.openxmlformats.org/officeDocument/2006/relationships/chart" Target="../charts/chart51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9.xml"/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chart" Target="../charts/chart52.xml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Relationship Id="rId9" Type="http://schemas.openxmlformats.org/officeDocument/2006/relationships/chart" Target="../charts/chart60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8.xml"/><Relationship Id="rId3" Type="http://schemas.openxmlformats.org/officeDocument/2006/relationships/chart" Target="../charts/chart63.xml"/><Relationship Id="rId7" Type="http://schemas.openxmlformats.org/officeDocument/2006/relationships/chart" Target="../charts/chart67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Relationship Id="rId9" Type="http://schemas.openxmlformats.org/officeDocument/2006/relationships/chart" Target="../charts/chart69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7.xml"/><Relationship Id="rId3" Type="http://schemas.openxmlformats.org/officeDocument/2006/relationships/chart" Target="../charts/chart72.xml"/><Relationship Id="rId7" Type="http://schemas.openxmlformats.org/officeDocument/2006/relationships/chart" Target="../charts/chart76.xml"/><Relationship Id="rId2" Type="http://schemas.openxmlformats.org/officeDocument/2006/relationships/chart" Target="../charts/chart71.xml"/><Relationship Id="rId1" Type="http://schemas.openxmlformats.org/officeDocument/2006/relationships/chart" Target="../charts/chart70.xml"/><Relationship Id="rId6" Type="http://schemas.openxmlformats.org/officeDocument/2006/relationships/chart" Target="../charts/chart75.xml"/><Relationship Id="rId5" Type="http://schemas.openxmlformats.org/officeDocument/2006/relationships/chart" Target="../charts/chart74.xml"/><Relationship Id="rId4" Type="http://schemas.openxmlformats.org/officeDocument/2006/relationships/chart" Target="../charts/chart73.xml"/><Relationship Id="rId9" Type="http://schemas.openxmlformats.org/officeDocument/2006/relationships/chart" Target="../charts/chart78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6.xml"/><Relationship Id="rId3" Type="http://schemas.openxmlformats.org/officeDocument/2006/relationships/chart" Target="../charts/chart81.xml"/><Relationship Id="rId7" Type="http://schemas.openxmlformats.org/officeDocument/2006/relationships/chart" Target="../charts/chart85.xml"/><Relationship Id="rId2" Type="http://schemas.openxmlformats.org/officeDocument/2006/relationships/chart" Target="../charts/chart80.xml"/><Relationship Id="rId1" Type="http://schemas.openxmlformats.org/officeDocument/2006/relationships/chart" Target="../charts/chart79.xml"/><Relationship Id="rId6" Type="http://schemas.openxmlformats.org/officeDocument/2006/relationships/chart" Target="../charts/chart84.xml"/><Relationship Id="rId5" Type="http://schemas.openxmlformats.org/officeDocument/2006/relationships/chart" Target="../charts/chart83.xml"/><Relationship Id="rId4" Type="http://schemas.openxmlformats.org/officeDocument/2006/relationships/chart" Target="../charts/chart82.xml"/><Relationship Id="rId9" Type="http://schemas.openxmlformats.org/officeDocument/2006/relationships/chart" Target="../charts/chart87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5.xml"/><Relationship Id="rId3" Type="http://schemas.openxmlformats.org/officeDocument/2006/relationships/chart" Target="../charts/chart90.xml"/><Relationship Id="rId7" Type="http://schemas.openxmlformats.org/officeDocument/2006/relationships/chart" Target="../charts/chart94.xml"/><Relationship Id="rId2" Type="http://schemas.openxmlformats.org/officeDocument/2006/relationships/chart" Target="../charts/chart89.xml"/><Relationship Id="rId1" Type="http://schemas.openxmlformats.org/officeDocument/2006/relationships/chart" Target="../charts/chart88.xml"/><Relationship Id="rId6" Type="http://schemas.openxmlformats.org/officeDocument/2006/relationships/chart" Target="../charts/chart93.xml"/><Relationship Id="rId5" Type="http://schemas.openxmlformats.org/officeDocument/2006/relationships/chart" Target="../charts/chart92.xml"/><Relationship Id="rId4" Type="http://schemas.openxmlformats.org/officeDocument/2006/relationships/chart" Target="../charts/chart91.xml"/><Relationship Id="rId9" Type="http://schemas.openxmlformats.org/officeDocument/2006/relationships/chart" Target="../charts/chart9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474980</xdr:colOff>
      <xdr:row>5</xdr:row>
      <xdr:rowOff>152400</xdr:rowOff>
    </xdr:from>
    <xdr:to>
      <xdr:col>15</xdr:col>
      <xdr:colOff>424180</xdr:colOff>
      <xdr:row>21</xdr:row>
      <xdr:rowOff>20320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7D68AF-9DE4-FE4C-474E-9ABDC53815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22</xdr:row>
      <xdr:rowOff>91440</xdr:rowOff>
    </xdr:from>
    <xdr:to>
      <xdr:col>7</xdr:col>
      <xdr:colOff>170180</xdr:colOff>
      <xdr:row>37</xdr:row>
      <xdr:rowOff>142240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82B54C5-98BB-CAD6-2707-DD42E082E4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474980</xdr:colOff>
      <xdr:row>22</xdr:row>
      <xdr:rowOff>91440</xdr:rowOff>
    </xdr:from>
    <xdr:to>
      <xdr:col>15</xdr:col>
      <xdr:colOff>424180</xdr:colOff>
      <xdr:row>37</xdr:row>
      <xdr:rowOff>142240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0D8BD30-38D9-E287-83BA-288F79A468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39</xdr:row>
      <xdr:rowOff>30480</xdr:rowOff>
    </xdr:from>
    <xdr:to>
      <xdr:col>7</xdr:col>
      <xdr:colOff>170180</xdr:colOff>
      <xdr:row>54</xdr:row>
      <xdr:rowOff>81280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9866CF2-CCFA-0E1C-E1F7-22B3BA3DCB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474979</xdr:colOff>
      <xdr:row>39</xdr:row>
      <xdr:rowOff>30480</xdr:rowOff>
    </xdr:from>
    <xdr:to>
      <xdr:col>15</xdr:col>
      <xdr:colOff>424179</xdr:colOff>
      <xdr:row>54</xdr:row>
      <xdr:rowOff>81280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9F7B1900-129A-4EAA-8ACC-D044B90CC7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474979</xdr:colOff>
      <xdr:row>55</xdr:row>
      <xdr:rowOff>152400</xdr:rowOff>
    </xdr:from>
    <xdr:to>
      <xdr:col>15</xdr:col>
      <xdr:colOff>424179</xdr:colOff>
      <xdr:row>71</xdr:row>
      <xdr:rowOff>20320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B875F3A6-C0CD-43DF-95D2-DAA208996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55</xdr:row>
      <xdr:rowOff>152400</xdr:rowOff>
    </xdr:from>
    <xdr:to>
      <xdr:col>7</xdr:col>
      <xdr:colOff>170180</xdr:colOff>
      <xdr:row>71</xdr:row>
      <xdr:rowOff>20320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E09A2507-ADEC-4415-9BFC-C6EDABFE4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125</xdr:row>
      <xdr:rowOff>152400</xdr:rowOff>
    </xdr:from>
    <xdr:to>
      <xdr:col>7</xdr:col>
      <xdr:colOff>170180</xdr:colOff>
      <xdr:row>141</xdr:row>
      <xdr:rowOff>20320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6D7EFF9-B947-432F-A9A8-A383721EFA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109</xdr:row>
      <xdr:rowOff>30480</xdr:rowOff>
    </xdr:from>
    <xdr:to>
      <xdr:col>7</xdr:col>
      <xdr:colOff>170180</xdr:colOff>
      <xdr:row>124</xdr:row>
      <xdr:rowOff>81280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A2B7F14D-020D-4877-ADBC-4C10D6B60C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474980</xdr:colOff>
      <xdr:row>109</xdr:row>
      <xdr:rowOff>30480</xdr:rowOff>
    </xdr:from>
    <xdr:to>
      <xdr:col>15</xdr:col>
      <xdr:colOff>424180</xdr:colOff>
      <xdr:row>124</xdr:row>
      <xdr:rowOff>81280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628B5A80-1A90-47D1-B0D0-972DBB0D0B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92</xdr:row>
      <xdr:rowOff>91440</xdr:rowOff>
    </xdr:from>
    <xdr:to>
      <xdr:col>7</xdr:col>
      <xdr:colOff>170180</xdr:colOff>
      <xdr:row>107</xdr:row>
      <xdr:rowOff>142240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4869EF-C674-45C9-8AA4-D62D6B6783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0</xdr:colOff>
      <xdr:row>75</xdr:row>
      <xdr:rowOff>152400</xdr:rowOff>
    </xdr:from>
    <xdr:to>
      <xdr:col>7</xdr:col>
      <xdr:colOff>170180</xdr:colOff>
      <xdr:row>91</xdr:row>
      <xdr:rowOff>20320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5BEA239D-B0B2-4EF2-92ED-E14E207BA5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474980</xdr:colOff>
      <xdr:row>75</xdr:row>
      <xdr:rowOff>152400</xdr:rowOff>
    </xdr:from>
    <xdr:to>
      <xdr:col>15</xdr:col>
      <xdr:colOff>424180</xdr:colOff>
      <xdr:row>91</xdr:row>
      <xdr:rowOff>20320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B5640F83-21E2-43BB-A5C2-C6FE4D85B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474980</xdr:colOff>
      <xdr:row>92</xdr:row>
      <xdr:rowOff>91440</xdr:rowOff>
    </xdr:from>
    <xdr:to>
      <xdr:col>15</xdr:col>
      <xdr:colOff>424180</xdr:colOff>
      <xdr:row>107</xdr:row>
      <xdr:rowOff>142240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E5F6F570-256C-466A-9492-E0E43D7E46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</xdr:row>
      <xdr:rowOff>116543</xdr:rowOff>
    </xdr:from>
    <xdr:to>
      <xdr:col>7</xdr:col>
      <xdr:colOff>170329</xdr:colOff>
      <xdr:row>20</xdr:row>
      <xdr:rowOff>134472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1637F89-EDE1-477E-ABA8-23D40347FF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373380</xdr:colOff>
      <xdr:row>5</xdr:row>
      <xdr:rowOff>25400</xdr:rowOff>
    </xdr:from>
    <xdr:to>
      <xdr:col>17</xdr:col>
      <xdr:colOff>180340</xdr:colOff>
      <xdr:row>20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2C3A1E-15A1-47C2-A417-D7B64AAC95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5</xdr:row>
      <xdr:rowOff>25399</xdr:rowOff>
    </xdr:from>
    <xdr:to>
      <xdr:col>8</xdr:col>
      <xdr:colOff>43180</xdr:colOff>
      <xdr:row>20</xdr:row>
      <xdr:rowOff>177799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47348F-33F4-4673-BE1E-D107F442B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22</xdr:row>
      <xdr:rowOff>15239</xdr:rowOff>
    </xdr:from>
    <xdr:to>
      <xdr:col>8</xdr:col>
      <xdr:colOff>43180</xdr:colOff>
      <xdr:row>37</xdr:row>
      <xdr:rowOff>167639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7155853-FA95-43E5-80CE-35898ED00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373380</xdr:colOff>
      <xdr:row>22</xdr:row>
      <xdr:rowOff>15239</xdr:rowOff>
    </xdr:from>
    <xdr:to>
      <xdr:col>17</xdr:col>
      <xdr:colOff>180340</xdr:colOff>
      <xdr:row>37</xdr:row>
      <xdr:rowOff>167639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744A690-1B8C-47FF-B866-8758A553AE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39</xdr:row>
      <xdr:rowOff>5080</xdr:rowOff>
    </xdr:from>
    <xdr:to>
      <xdr:col>8</xdr:col>
      <xdr:colOff>43180</xdr:colOff>
      <xdr:row>54</xdr:row>
      <xdr:rowOff>157480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EC94774-4364-45DC-86FF-07709644BA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55</xdr:row>
      <xdr:rowOff>177799</xdr:rowOff>
    </xdr:from>
    <xdr:to>
      <xdr:col>8</xdr:col>
      <xdr:colOff>43180</xdr:colOff>
      <xdr:row>71</xdr:row>
      <xdr:rowOff>147319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2496E896-74CA-4993-B25A-43074AE6E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373379</xdr:colOff>
      <xdr:row>55</xdr:row>
      <xdr:rowOff>177800</xdr:rowOff>
    </xdr:from>
    <xdr:to>
      <xdr:col>17</xdr:col>
      <xdr:colOff>180339</xdr:colOff>
      <xdr:row>71</xdr:row>
      <xdr:rowOff>147320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E7115ADC-66B8-462B-B1BA-4864B77190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373379</xdr:colOff>
      <xdr:row>39</xdr:row>
      <xdr:rowOff>5080</xdr:rowOff>
    </xdr:from>
    <xdr:to>
      <xdr:col>17</xdr:col>
      <xdr:colOff>180339</xdr:colOff>
      <xdr:row>54</xdr:row>
      <xdr:rowOff>157480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86328C1-80D9-40C3-AD49-8F9FAD4A0A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80682</xdr:colOff>
      <xdr:row>73</xdr:row>
      <xdr:rowOff>6275</xdr:rowOff>
    </xdr:from>
    <xdr:to>
      <xdr:col>8</xdr:col>
      <xdr:colOff>123862</xdr:colOff>
      <xdr:row>88</xdr:row>
      <xdr:rowOff>155090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E28B0B9-2018-4B7B-BEC7-933448650E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75551</xdr:colOff>
      <xdr:row>5</xdr:row>
      <xdr:rowOff>10881</xdr:rowOff>
    </xdr:from>
    <xdr:to>
      <xdr:col>17</xdr:col>
      <xdr:colOff>21767</xdr:colOff>
      <xdr:row>19</xdr:row>
      <xdr:rowOff>160287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65DB696-DB62-4BC6-8C18-06327043D4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23045</xdr:colOff>
      <xdr:row>5</xdr:row>
      <xdr:rowOff>10881</xdr:rowOff>
    </xdr:from>
    <xdr:to>
      <xdr:col>8</xdr:col>
      <xdr:colOff>580010</xdr:colOff>
      <xdr:row>19</xdr:row>
      <xdr:rowOff>142016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BEDBB0A-E728-48F2-9655-C311E31B01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23045</xdr:colOff>
      <xdr:row>20</xdr:row>
      <xdr:rowOff>128698</xdr:rowOff>
    </xdr:from>
    <xdr:to>
      <xdr:col>8</xdr:col>
      <xdr:colOff>578861</xdr:colOff>
      <xdr:row>35</xdr:row>
      <xdr:rowOff>152396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14E432C-17F3-40BE-A071-2716BF86C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75551</xdr:colOff>
      <xdr:row>20</xdr:row>
      <xdr:rowOff>128698</xdr:rowOff>
    </xdr:from>
    <xdr:to>
      <xdr:col>17</xdr:col>
      <xdr:colOff>21767</xdr:colOff>
      <xdr:row>35</xdr:row>
      <xdr:rowOff>152396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668D819-8EE1-4197-A62D-2D632AA1EC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23045</xdr:colOff>
      <xdr:row>37</xdr:row>
      <xdr:rowOff>108855</xdr:rowOff>
    </xdr:from>
    <xdr:to>
      <xdr:col>8</xdr:col>
      <xdr:colOff>544281</xdr:colOff>
      <xdr:row>54</xdr:row>
      <xdr:rowOff>97968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450BAA-F5F1-4A7F-9B18-A39A82A48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61351</xdr:colOff>
      <xdr:row>37</xdr:row>
      <xdr:rowOff>92030</xdr:rowOff>
    </xdr:from>
    <xdr:to>
      <xdr:col>17</xdr:col>
      <xdr:colOff>74862</xdr:colOff>
      <xdr:row>54</xdr:row>
      <xdr:rowOff>36611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BC5763E-D744-4B2D-BDAE-AACB9294C1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138947</xdr:colOff>
      <xdr:row>56</xdr:row>
      <xdr:rowOff>135750</xdr:rowOff>
    </xdr:from>
    <xdr:to>
      <xdr:col>16</xdr:col>
      <xdr:colOff>585260</xdr:colOff>
      <xdr:row>72</xdr:row>
      <xdr:rowOff>42902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CA358680-23CE-4514-9D42-3D0DB1D741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609595</xdr:colOff>
      <xdr:row>56</xdr:row>
      <xdr:rowOff>97968</xdr:rowOff>
    </xdr:from>
    <xdr:to>
      <xdr:col>8</xdr:col>
      <xdr:colOff>587829</xdr:colOff>
      <xdr:row>72</xdr:row>
      <xdr:rowOff>54429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1501DB76-6356-4F35-A0E4-E907508EB9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43538</xdr:colOff>
      <xdr:row>72</xdr:row>
      <xdr:rowOff>185054</xdr:rowOff>
    </xdr:from>
    <xdr:to>
      <xdr:col>6</xdr:col>
      <xdr:colOff>283024</xdr:colOff>
      <xdr:row>87</xdr:row>
      <xdr:rowOff>152397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108E413-063C-404E-8560-7B4DC4B591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5</xdr:row>
      <xdr:rowOff>25400</xdr:rowOff>
    </xdr:from>
    <xdr:to>
      <xdr:col>16</xdr:col>
      <xdr:colOff>546100</xdr:colOff>
      <xdr:row>20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3249B6-A887-41A3-90FD-041B856C3A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5</xdr:row>
      <xdr:rowOff>25399</xdr:rowOff>
    </xdr:from>
    <xdr:to>
      <xdr:col>7</xdr:col>
      <xdr:colOff>241300</xdr:colOff>
      <xdr:row>20</xdr:row>
      <xdr:rowOff>177799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1434B78-C5F8-40F7-BD73-1A215F5CF4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22</xdr:row>
      <xdr:rowOff>15239</xdr:rowOff>
    </xdr:from>
    <xdr:to>
      <xdr:col>7</xdr:col>
      <xdr:colOff>241300</xdr:colOff>
      <xdr:row>37</xdr:row>
      <xdr:rowOff>167639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0D0E43F-A0FC-49C0-8F6C-8FC49CFAF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571500</xdr:colOff>
      <xdr:row>22</xdr:row>
      <xdr:rowOff>15239</xdr:rowOff>
    </xdr:from>
    <xdr:to>
      <xdr:col>16</xdr:col>
      <xdr:colOff>546100</xdr:colOff>
      <xdr:row>37</xdr:row>
      <xdr:rowOff>167639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92A8803-7CA3-4D14-829C-0AC914E372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39</xdr:row>
      <xdr:rowOff>5080</xdr:rowOff>
    </xdr:from>
    <xdr:to>
      <xdr:col>7</xdr:col>
      <xdr:colOff>241300</xdr:colOff>
      <xdr:row>54</xdr:row>
      <xdr:rowOff>157480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AB31AFE-55BC-465E-9D52-BAABA6ECA9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571499</xdr:colOff>
      <xdr:row>39</xdr:row>
      <xdr:rowOff>5080</xdr:rowOff>
    </xdr:from>
    <xdr:to>
      <xdr:col>16</xdr:col>
      <xdr:colOff>546099</xdr:colOff>
      <xdr:row>54</xdr:row>
      <xdr:rowOff>157480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0DF04FE-1B2B-4D47-AD0D-B32F6530F7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571499</xdr:colOff>
      <xdr:row>55</xdr:row>
      <xdr:rowOff>177800</xdr:rowOff>
    </xdr:from>
    <xdr:to>
      <xdr:col>16</xdr:col>
      <xdr:colOff>546099</xdr:colOff>
      <xdr:row>71</xdr:row>
      <xdr:rowOff>147320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15EF70D-607D-43D9-8D56-B7D2761ED9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55</xdr:row>
      <xdr:rowOff>177799</xdr:rowOff>
    </xdr:from>
    <xdr:to>
      <xdr:col>7</xdr:col>
      <xdr:colOff>241300</xdr:colOff>
      <xdr:row>71</xdr:row>
      <xdr:rowOff>147319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BDCBE33-87A8-4917-8916-F8B429ADB7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72</xdr:row>
      <xdr:rowOff>167640</xdr:rowOff>
    </xdr:from>
    <xdr:to>
      <xdr:col>7</xdr:col>
      <xdr:colOff>241300</xdr:colOff>
      <xdr:row>88</xdr:row>
      <xdr:rowOff>137160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932D48D-BFC0-486F-856F-DB6C1E5F17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205740</xdr:colOff>
      <xdr:row>4</xdr:row>
      <xdr:rowOff>145146</xdr:rowOff>
    </xdr:from>
    <xdr:to>
      <xdr:col>17</xdr:col>
      <xdr:colOff>180340</xdr:colOff>
      <xdr:row>20</xdr:row>
      <xdr:rowOff>112489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3BADA7-3158-4B1F-92E1-515A03E86F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</xdr:row>
      <xdr:rowOff>145145</xdr:rowOff>
    </xdr:from>
    <xdr:to>
      <xdr:col>7</xdr:col>
      <xdr:colOff>485140</xdr:colOff>
      <xdr:row>20</xdr:row>
      <xdr:rowOff>112488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0DCF2A5-8D4A-4D2B-894A-7D8B634BB5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21</xdr:row>
      <xdr:rowOff>15239</xdr:rowOff>
    </xdr:from>
    <xdr:to>
      <xdr:col>7</xdr:col>
      <xdr:colOff>485140</xdr:colOff>
      <xdr:row>36</xdr:row>
      <xdr:rowOff>167639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B785667-0E8F-49B0-987C-A69AD5D94F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205740</xdr:colOff>
      <xdr:row>21</xdr:row>
      <xdr:rowOff>15239</xdr:rowOff>
    </xdr:from>
    <xdr:to>
      <xdr:col>17</xdr:col>
      <xdr:colOff>180340</xdr:colOff>
      <xdr:row>36</xdr:row>
      <xdr:rowOff>167639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78CA2F4-B7E8-4BC6-AF00-271228348C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38</xdr:row>
      <xdr:rowOff>5080</xdr:rowOff>
    </xdr:from>
    <xdr:to>
      <xdr:col>7</xdr:col>
      <xdr:colOff>485140</xdr:colOff>
      <xdr:row>53</xdr:row>
      <xdr:rowOff>157480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59A91A9-3650-4C6E-B725-8B2C1980D8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205739</xdr:colOff>
      <xdr:row>38</xdr:row>
      <xdr:rowOff>5080</xdr:rowOff>
    </xdr:from>
    <xdr:to>
      <xdr:col>17</xdr:col>
      <xdr:colOff>180339</xdr:colOff>
      <xdr:row>53</xdr:row>
      <xdr:rowOff>157480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647892A-93CA-4D41-B13C-12AA842BB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205739</xdr:colOff>
      <xdr:row>54</xdr:row>
      <xdr:rowOff>177800</xdr:rowOff>
    </xdr:from>
    <xdr:to>
      <xdr:col>17</xdr:col>
      <xdr:colOff>180339</xdr:colOff>
      <xdr:row>70</xdr:row>
      <xdr:rowOff>147320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92C8FFE-7D40-48D2-8ED5-65A90C204C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54</xdr:row>
      <xdr:rowOff>177799</xdr:rowOff>
    </xdr:from>
    <xdr:to>
      <xdr:col>7</xdr:col>
      <xdr:colOff>485140</xdr:colOff>
      <xdr:row>70</xdr:row>
      <xdr:rowOff>147319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A5538A5-7896-49D5-AFF8-229E565CAF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71</xdr:row>
      <xdr:rowOff>167640</xdr:rowOff>
    </xdr:from>
    <xdr:to>
      <xdr:col>7</xdr:col>
      <xdr:colOff>485140</xdr:colOff>
      <xdr:row>87</xdr:row>
      <xdr:rowOff>137160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1E791B0-0F2E-45B0-A8A6-8577ABBC56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25399</xdr:rowOff>
    </xdr:from>
    <xdr:to>
      <xdr:col>8</xdr:col>
      <xdr:colOff>127000</xdr:colOff>
      <xdr:row>20</xdr:row>
      <xdr:rowOff>177799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A7EF05B-7F5B-4AFA-892C-F48D1216C1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457200</xdr:colOff>
      <xdr:row>5</xdr:row>
      <xdr:rowOff>25400</xdr:rowOff>
    </xdr:from>
    <xdr:to>
      <xdr:col>17</xdr:col>
      <xdr:colOff>431800</xdr:colOff>
      <xdr:row>20</xdr:row>
      <xdr:rowOff>177800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F5617098-1BBC-4822-91C3-ECEAD275E6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22</xdr:row>
      <xdr:rowOff>15239</xdr:rowOff>
    </xdr:from>
    <xdr:to>
      <xdr:col>8</xdr:col>
      <xdr:colOff>127000</xdr:colOff>
      <xdr:row>37</xdr:row>
      <xdr:rowOff>167639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262A3975-A7A2-4E5A-902B-02B59D24A9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457200</xdr:colOff>
      <xdr:row>22</xdr:row>
      <xdr:rowOff>15239</xdr:rowOff>
    </xdr:from>
    <xdr:to>
      <xdr:col>17</xdr:col>
      <xdr:colOff>431800</xdr:colOff>
      <xdr:row>37</xdr:row>
      <xdr:rowOff>167639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9A91687B-01AE-4013-B838-E1A7A6D90B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39</xdr:row>
      <xdr:rowOff>5080</xdr:rowOff>
    </xdr:from>
    <xdr:to>
      <xdr:col>8</xdr:col>
      <xdr:colOff>127000</xdr:colOff>
      <xdr:row>54</xdr:row>
      <xdr:rowOff>157480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E4C1AC08-5751-4504-BD62-6451F1213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457199</xdr:colOff>
      <xdr:row>39</xdr:row>
      <xdr:rowOff>5080</xdr:rowOff>
    </xdr:from>
    <xdr:to>
      <xdr:col>17</xdr:col>
      <xdr:colOff>431799</xdr:colOff>
      <xdr:row>54</xdr:row>
      <xdr:rowOff>157480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D394DD86-7FAA-4706-86B7-E569D6138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457199</xdr:colOff>
      <xdr:row>55</xdr:row>
      <xdr:rowOff>177800</xdr:rowOff>
    </xdr:from>
    <xdr:to>
      <xdr:col>17</xdr:col>
      <xdr:colOff>431799</xdr:colOff>
      <xdr:row>71</xdr:row>
      <xdr:rowOff>147320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40D529F3-BBA0-4074-B2D3-931EA3C896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55</xdr:row>
      <xdr:rowOff>177799</xdr:rowOff>
    </xdr:from>
    <xdr:to>
      <xdr:col>8</xdr:col>
      <xdr:colOff>127000</xdr:colOff>
      <xdr:row>71</xdr:row>
      <xdr:rowOff>147319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63499BD6-A9DF-45D4-B87B-119E8897D7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72</xdr:row>
      <xdr:rowOff>167640</xdr:rowOff>
    </xdr:from>
    <xdr:to>
      <xdr:col>8</xdr:col>
      <xdr:colOff>127000</xdr:colOff>
      <xdr:row>88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9C598E5-A46C-4558-B705-FAFCF507EF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25399</xdr:rowOff>
    </xdr:from>
    <xdr:to>
      <xdr:col>8</xdr:col>
      <xdr:colOff>340360</xdr:colOff>
      <xdr:row>20</xdr:row>
      <xdr:rowOff>177799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DF72AE2-9431-4A5C-A885-BA32750438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60960</xdr:colOff>
      <xdr:row>5</xdr:row>
      <xdr:rowOff>25400</xdr:rowOff>
    </xdr:from>
    <xdr:to>
      <xdr:col>18</xdr:col>
      <xdr:colOff>35560</xdr:colOff>
      <xdr:row>20</xdr:row>
      <xdr:rowOff>177800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0B19EDC-E19F-4A9A-A293-847CDAB9DF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22</xdr:row>
      <xdr:rowOff>15239</xdr:rowOff>
    </xdr:from>
    <xdr:to>
      <xdr:col>8</xdr:col>
      <xdr:colOff>340360</xdr:colOff>
      <xdr:row>37</xdr:row>
      <xdr:rowOff>167639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98DF2F6-5C01-4B7E-BB36-61013E0FE0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60960</xdr:colOff>
      <xdr:row>22</xdr:row>
      <xdr:rowOff>15239</xdr:rowOff>
    </xdr:from>
    <xdr:to>
      <xdr:col>18</xdr:col>
      <xdr:colOff>35560</xdr:colOff>
      <xdr:row>37</xdr:row>
      <xdr:rowOff>167639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9FF3E82C-1DCB-4445-8BFB-6E63E5333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39</xdr:row>
      <xdr:rowOff>5080</xdr:rowOff>
    </xdr:from>
    <xdr:to>
      <xdr:col>8</xdr:col>
      <xdr:colOff>340360</xdr:colOff>
      <xdr:row>54</xdr:row>
      <xdr:rowOff>157480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D20D845-C0BD-4ADE-827F-A967E1F8A2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60959</xdr:colOff>
      <xdr:row>39</xdr:row>
      <xdr:rowOff>5080</xdr:rowOff>
    </xdr:from>
    <xdr:to>
      <xdr:col>18</xdr:col>
      <xdr:colOff>35559</xdr:colOff>
      <xdr:row>54</xdr:row>
      <xdr:rowOff>157480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E61AC67C-B7FB-4F5B-8664-B03CFA38E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60959</xdr:colOff>
      <xdr:row>55</xdr:row>
      <xdr:rowOff>177800</xdr:rowOff>
    </xdr:from>
    <xdr:to>
      <xdr:col>18</xdr:col>
      <xdr:colOff>35559</xdr:colOff>
      <xdr:row>71</xdr:row>
      <xdr:rowOff>147320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CCED645-B059-4C1C-8304-6382ADC60A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55</xdr:row>
      <xdr:rowOff>177799</xdr:rowOff>
    </xdr:from>
    <xdr:to>
      <xdr:col>8</xdr:col>
      <xdr:colOff>340360</xdr:colOff>
      <xdr:row>71</xdr:row>
      <xdr:rowOff>147319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54435981-9793-4B60-ABA5-E79D6A7900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72</xdr:row>
      <xdr:rowOff>167640</xdr:rowOff>
    </xdr:from>
    <xdr:to>
      <xdr:col>8</xdr:col>
      <xdr:colOff>340360</xdr:colOff>
      <xdr:row>88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CAEE554-D139-4FD8-A3E5-B633A0C53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25399</xdr:rowOff>
    </xdr:from>
    <xdr:to>
      <xdr:col>8</xdr:col>
      <xdr:colOff>302260</xdr:colOff>
      <xdr:row>20</xdr:row>
      <xdr:rowOff>177799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208E45B3-1A39-4D4C-8D8E-97CBB4A7FC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22860</xdr:colOff>
      <xdr:row>5</xdr:row>
      <xdr:rowOff>25400</xdr:rowOff>
    </xdr:from>
    <xdr:to>
      <xdr:col>17</xdr:col>
      <xdr:colOff>439420</xdr:colOff>
      <xdr:row>20</xdr:row>
      <xdr:rowOff>177800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08AB59A-4DEF-4423-A4D5-74E1F67E3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22</xdr:row>
      <xdr:rowOff>15239</xdr:rowOff>
    </xdr:from>
    <xdr:to>
      <xdr:col>8</xdr:col>
      <xdr:colOff>302260</xdr:colOff>
      <xdr:row>37</xdr:row>
      <xdr:rowOff>167639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2ECED9E4-9D33-4209-B7F6-7DE3B6BBCE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22860</xdr:colOff>
      <xdr:row>22</xdr:row>
      <xdr:rowOff>15239</xdr:rowOff>
    </xdr:from>
    <xdr:to>
      <xdr:col>17</xdr:col>
      <xdr:colOff>439420</xdr:colOff>
      <xdr:row>37</xdr:row>
      <xdr:rowOff>167639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BAB1E3C5-9708-4F9F-A60A-EF6D79CEFD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39</xdr:row>
      <xdr:rowOff>5080</xdr:rowOff>
    </xdr:from>
    <xdr:to>
      <xdr:col>8</xdr:col>
      <xdr:colOff>302260</xdr:colOff>
      <xdr:row>54</xdr:row>
      <xdr:rowOff>157480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D7BF0605-CFE7-454D-BDE9-ABE86C9BEB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22859</xdr:colOff>
      <xdr:row>39</xdr:row>
      <xdr:rowOff>5080</xdr:rowOff>
    </xdr:from>
    <xdr:to>
      <xdr:col>17</xdr:col>
      <xdr:colOff>439419</xdr:colOff>
      <xdr:row>54</xdr:row>
      <xdr:rowOff>157480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8B1F9EE2-6F67-491A-A97D-EAA213E691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22859</xdr:colOff>
      <xdr:row>55</xdr:row>
      <xdr:rowOff>177800</xdr:rowOff>
    </xdr:from>
    <xdr:to>
      <xdr:col>17</xdr:col>
      <xdr:colOff>439419</xdr:colOff>
      <xdr:row>71</xdr:row>
      <xdr:rowOff>147320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A89EB358-071B-452F-95EF-E4D0E24600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55</xdr:row>
      <xdr:rowOff>177799</xdr:rowOff>
    </xdr:from>
    <xdr:to>
      <xdr:col>8</xdr:col>
      <xdr:colOff>302260</xdr:colOff>
      <xdr:row>71</xdr:row>
      <xdr:rowOff>147319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B4F78A25-A1CF-41E2-8741-803CB0A6FC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72</xdr:row>
      <xdr:rowOff>167640</xdr:rowOff>
    </xdr:from>
    <xdr:to>
      <xdr:col>8</xdr:col>
      <xdr:colOff>302260</xdr:colOff>
      <xdr:row>88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8F874B-F3D4-4212-8012-7CA05745CC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480060</xdr:colOff>
      <xdr:row>5</xdr:row>
      <xdr:rowOff>25400</xdr:rowOff>
    </xdr:from>
    <xdr:to>
      <xdr:col>17</xdr:col>
      <xdr:colOff>454660</xdr:colOff>
      <xdr:row>20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C6F25A-ACC8-4DA5-A653-DD8F47CF00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5</xdr:row>
      <xdr:rowOff>25399</xdr:rowOff>
    </xdr:from>
    <xdr:to>
      <xdr:col>8</xdr:col>
      <xdr:colOff>149860</xdr:colOff>
      <xdr:row>20</xdr:row>
      <xdr:rowOff>177799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AFD7503-8BFC-4370-8D16-9E1961004C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22</xdr:row>
      <xdr:rowOff>15239</xdr:rowOff>
    </xdr:from>
    <xdr:to>
      <xdr:col>8</xdr:col>
      <xdr:colOff>149860</xdr:colOff>
      <xdr:row>37</xdr:row>
      <xdr:rowOff>167639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B235757-0E01-471F-B8F3-6F35C3573F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480060</xdr:colOff>
      <xdr:row>22</xdr:row>
      <xdr:rowOff>15239</xdr:rowOff>
    </xdr:from>
    <xdr:to>
      <xdr:col>17</xdr:col>
      <xdr:colOff>454660</xdr:colOff>
      <xdr:row>37</xdr:row>
      <xdr:rowOff>167639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F241F32-9AFF-4E16-ACA3-745F2573D4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39</xdr:row>
      <xdr:rowOff>5080</xdr:rowOff>
    </xdr:from>
    <xdr:to>
      <xdr:col>8</xdr:col>
      <xdr:colOff>149860</xdr:colOff>
      <xdr:row>54</xdr:row>
      <xdr:rowOff>157480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2FE73BF-AFCE-43AD-97A4-2F824F1391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480059</xdr:colOff>
      <xdr:row>39</xdr:row>
      <xdr:rowOff>5080</xdr:rowOff>
    </xdr:from>
    <xdr:to>
      <xdr:col>17</xdr:col>
      <xdr:colOff>454659</xdr:colOff>
      <xdr:row>54</xdr:row>
      <xdr:rowOff>157480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38F8946-25FE-45FA-BCDE-AE050E7BAD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480059</xdr:colOff>
      <xdr:row>55</xdr:row>
      <xdr:rowOff>177800</xdr:rowOff>
    </xdr:from>
    <xdr:to>
      <xdr:col>17</xdr:col>
      <xdr:colOff>454659</xdr:colOff>
      <xdr:row>71</xdr:row>
      <xdr:rowOff>147320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3FC15A5-EA3E-4BC1-A11E-2B2FE205D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55</xdr:row>
      <xdr:rowOff>177799</xdr:rowOff>
    </xdr:from>
    <xdr:to>
      <xdr:col>8</xdr:col>
      <xdr:colOff>149860</xdr:colOff>
      <xdr:row>71</xdr:row>
      <xdr:rowOff>147319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899E21-430E-420B-974A-940EE00EDE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72</xdr:row>
      <xdr:rowOff>167640</xdr:rowOff>
    </xdr:from>
    <xdr:to>
      <xdr:col>8</xdr:col>
      <xdr:colOff>149860</xdr:colOff>
      <xdr:row>88</xdr:row>
      <xdr:rowOff>137160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72E946DD-83A7-4007-932E-1CC219A5DA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52505</xdr:colOff>
      <xdr:row>5</xdr:row>
      <xdr:rowOff>0</xdr:rowOff>
    </xdr:from>
    <xdr:to>
      <xdr:col>17</xdr:col>
      <xdr:colOff>566056</xdr:colOff>
      <xdr:row>20</xdr:row>
      <xdr:rowOff>36067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576AE8-48FB-4BF9-9A68-72B2DBF57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5</xdr:row>
      <xdr:rowOff>0</xdr:rowOff>
    </xdr:from>
    <xdr:to>
      <xdr:col>8</xdr:col>
      <xdr:colOff>556965</xdr:colOff>
      <xdr:row>20</xdr:row>
      <xdr:rowOff>14594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21DB73E-613A-4D17-81CC-4320590FED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21</xdr:row>
      <xdr:rowOff>6655</xdr:rowOff>
    </xdr:from>
    <xdr:to>
      <xdr:col>8</xdr:col>
      <xdr:colOff>555816</xdr:colOff>
      <xdr:row>35</xdr:row>
      <xdr:rowOff>180576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F540B38-4514-4574-AE28-30484CE6F0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52506</xdr:colOff>
      <xdr:row>21</xdr:row>
      <xdr:rowOff>6655</xdr:rowOff>
    </xdr:from>
    <xdr:to>
      <xdr:col>17</xdr:col>
      <xdr:colOff>533400</xdr:colOff>
      <xdr:row>35</xdr:row>
      <xdr:rowOff>180576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28BCA04-B6EA-493B-B2EF-BCDA3CA468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37</xdr:row>
      <xdr:rowOff>135625</xdr:rowOff>
    </xdr:from>
    <xdr:to>
      <xdr:col>8</xdr:col>
      <xdr:colOff>521236</xdr:colOff>
      <xdr:row>54</xdr:row>
      <xdr:rowOff>63779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A6B41BC-E50A-4264-BF5E-2A7F3D2E89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52506</xdr:colOff>
      <xdr:row>56</xdr:row>
      <xdr:rowOff>34836</xdr:rowOff>
    </xdr:from>
    <xdr:to>
      <xdr:col>16</xdr:col>
      <xdr:colOff>498819</xdr:colOff>
      <xdr:row>71</xdr:row>
      <xdr:rowOff>73256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5951DA0-CE46-4DA7-93A1-980ACF5C28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56</xdr:row>
      <xdr:rowOff>11143</xdr:rowOff>
    </xdr:from>
    <xdr:to>
      <xdr:col>8</xdr:col>
      <xdr:colOff>446313</xdr:colOff>
      <xdr:row>71</xdr:row>
      <xdr:rowOff>55600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EEFB12C-3F44-4DC8-B243-CD946403C2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38306</xdr:colOff>
      <xdr:row>37</xdr:row>
      <xdr:rowOff>118800</xdr:rowOff>
    </xdr:from>
    <xdr:to>
      <xdr:col>17</xdr:col>
      <xdr:colOff>544285</xdr:colOff>
      <xdr:row>54</xdr:row>
      <xdr:rowOff>2422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98D56D6-2701-45E5-A959-183AF4F01B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73</xdr:row>
      <xdr:rowOff>0</xdr:rowOff>
    </xdr:from>
    <xdr:to>
      <xdr:col>7</xdr:col>
      <xdr:colOff>33298</xdr:colOff>
      <xdr:row>87</xdr:row>
      <xdr:rowOff>152400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5AB0D7C-C403-4648-9228-5E3AE0317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7E71-B319-4A51-B1B8-9DF40134488F}">
  <sheetPr>
    <tabColor rgb="FFFF0000"/>
  </sheetPr>
  <dimension ref="A1:CC140"/>
  <sheetViews>
    <sheetView zoomScale="70" zoomScaleNormal="70" workbookViewId="0">
      <pane xSplit="1" ySplit="4" topLeftCell="B67" activePane="bottomRight" state="frozen"/>
      <selection activeCell="L1" sqref="L1:R18"/>
      <selection pane="topRight" activeCell="L1" sqref="L1:R18"/>
      <selection pane="bottomLeft" activeCell="L1" sqref="L1:R18"/>
      <selection pane="bottomRight" activeCell="H101" sqref="H101"/>
    </sheetView>
  </sheetViews>
  <sheetFormatPr defaultRowHeight="14.4" x14ac:dyDescent="0.3"/>
  <cols>
    <col min="1" max="1" width="26.88671875" style="5" customWidth="1"/>
    <col min="2" max="4" width="12.6640625" style="12" customWidth="1"/>
    <col min="5" max="5" width="12.6640625" style="75" customWidth="1"/>
    <col min="6" max="6" width="12.6640625" style="8" customWidth="1"/>
    <col min="7" max="7" width="12.6640625" style="75" customWidth="1"/>
    <col min="8" max="10" width="12.6640625" style="8" customWidth="1"/>
    <col min="11" max="15" width="12.6640625" style="5" customWidth="1"/>
    <col min="16" max="16" width="12.6640625" style="8" customWidth="1"/>
    <col min="17" max="21" width="12.6640625" style="5" customWidth="1"/>
    <col min="22" max="22" width="12.6640625" style="8" customWidth="1"/>
    <col min="23" max="27" width="12.6640625" style="5" customWidth="1"/>
    <col min="28" max="28" width="12.6640625" style="8" customWidth="1"/>
    <col min="29" max="33" width="12.6640625" style="5" customWidth="1"/>
    <col min="34" max="34" width="12.6640625" style="8" customWidth="1"/>
    <col min="35" max="37" width="12.6640625" style="5" customWidth="1"/>
    <col min="38" max="39" width="12.6640625" style="2" customWidth="1"/>
    <col min="40" max="40" width="12.6640625" style="8" customWidth="1"/>
    <col min="41" max="43" width="12.6640625" style="5" customWidth="1"/>
    <col min="44" max="44" width="12.6640625" style="2" customWidth="1"/>
    <col min="45" max="45" width="12.6640625" customWidth="1"/>
    <col min="46" max="46" width="12.6640625" style="8" customWidth="1"/>
    <col min="47" max="49" width="12.6640625" style="5" customWidth="1"/>
    <col min="50" max="51" width="12.6640625" customWidth="1"/>
    <col min="52" max="52" width="12.6640625" style="8" customWidth="1"/>
    <col min="53" max="55" width="12.6640625" style="5" customWidth="1"/>
    <col min="56" max="57" width="12.6640625" customWidth="1"/>
    <col min="58" max="58" width="12.6640625" style="8" customWidth="1"/>
    <col min="59" max="61" width="12.6640625" style="5" customWidth="1"/>
    <col min="62" max="63" width="12.6640625" customWidth="1"/>
    <col min="64" max="64" width="12.6640625" style="8" customWidth="1"/>
    <col min="65" max="67" width="12.6640625" style="5" customWidth="1"/>
    <col min="68" max="69" width="12.6640625" customWidth="1"/>
    <col min="70" max="70" width="12.6640625" style="8" customWidth="1"/>
    <col min="71" max="73" width="12.6640625" style="5" customWidth="1"/>
    <col min="74" max="75" width="12.6640625" customWidth="1"/>
    <col min="76" max="76" width="12.6640625" style="8" customWidth="1"/>
    <col min="77" max="79" width="12.6640625" style="5" customWidth="1"/>
    <col min="80" max="80" width="6.6640625" customWidth="1"/>
  </cols>
  <sheetData>
    <row r="1" spans="1:79" ht="18" x14ac:dyDescent="0.3">
      <c r="A1" s="24" t="s">
        <v>0</v>
      </c>
      <c r="B1"/>
      <c r="C1"/>
      <c r="D1"/>
      <c r="E1" s="23"/>
      <c r="G1" s="23"/>
      <c r="K1"/>
      <c r="L1" s="67"/>
      <c r="M1" s="67"/>
      <c r="N1"/>
      <c r="O1"/>
      <c r="Q1"/>
      <c r="R1"/>
      <c r="S1" s="67"/>
      <c r="T1"/>
      <c r="U1"/>
      <c r="W1"/>
      <c r="X1"/>
      <c r="Y1" s="67"/>
      <c r="Z1"/>
      <c r="AA1"/>
      <c r="AC1"/>
      <c r="AD1"/>
      <c r="AE1" s="67"/>
      <c r="AF1"/>
      <c r="AG1"/>
      <c r="AI1"/>
      <c r="AJ1"/>
      <c r="AK1" s="67"/>
      <c r="AL1"/>
      <c r="AM1"/>
      <c r="AO1"/>
      <c r="AP1"/>
      <c r="AQ1" s="67"/>
      <c r="AR1"/>
      <c r="AU1"/>
      <c r="AV1"/>
      <c r="AW1" s="67"/>
      <c r="BA1"/>
      <c r="BB1"/>
      <c r="BC1" s="67"/>
      <c r="BG1"/>
      <c r="BH1"/>
      <c r="BI1" s="67"/>
      <c r="BM1"/>
      <c r="BN1"/>
      <c r="BO1" s="67"/>
      <c r="BS1"/>
      <c r="BT1"/>
      <c r="BU1" s="67"/>
      <c r="BY1"/>
      <c r="BZ1"/>
      <c r="CA1" s="67"/>
    </row>
    <row r="2" spans="1:79" ht="15" thickBot="1" x14ac:dyDescent="0.35">
      <c r="A2" s="25"/>
      <c r="B2"/>
      <c r="C2"/>
      <c r="D2"/>
      <c r="E2" s="23"/>
      <c r="G2" s="23"/>
      <c r="K2"/>
      <c r="L2"/>
      <c r="M2"/>
      <c r="N2"/>
      <c r="O2"/>
      <c r="Q2"/>
      <c r="R2"/>
      <c r="S2"/>
      <c r="T2"/>
      <c r="U2"/>
      <c r="W2"/>
      <c r="X2"/>
      <c r="Y2"/>
      <c r="Z2"/>
      <c r="AA2"/>
      <c r="AC2"/>
      <c r="AD2"/>
      <c r="AE2"/>
      <c r="AF2"/>
      <c r="AG2"/>
      <c r="AI2"/>
      <c r="AJ2"/>
      <c r="AK2"/>
      <c r="AL2"/>
      <c r="AM2"/>
      <c r="AO2"/>
      <c r="AP2"/>
      <c r="AQ2"/>
      <c r="AR2"/>
      <c r="AU2"/>
      <c r="AV2"/>
      <c r="AW2"/>
      <c r="BA2"/>
      <c r="BB2"/>
      <c r="BC2"/>
      <c r="BG2"/>
      <c r="BH2"/>
      <c r="BI2"/>
      <c r="BM2"/>
      <c r="BN2"/>
      <c r="BO2"/>
      <c r="BS2"/>
      <c r="BT2"/>
      <c r="BU2"/>
      <c r="BY2"/>
      <c r="BZ2"/>
      <c r="CA2"/>
    </row>
    <row r="3" spans="1:79" s="4" customFormat="1" ht="29.4" thickBot="1" x14ac:dyDescent="0.35">
      <c r="A3" s="13" t="s">
        <v>13</v>
      </c>
      <c r="B3" s="115" t="s">
        <v>1</v>
      </c>
      <c r="C3" s="116"/>
      <c r="D3" s="116"/>
      <c r="E3" s="116"/>
      <c r="F3" s="116"/>
      <c r="G3" s="116"/>
      <c r="H3" s="207" t="s">
        <v>157</v>
      </c>
      <c r="I3" s="69"/>
      <c r="J3" s="69"/>
      <c r="K3" s="14"/>
      <c r="L3" s="14"/>
      <c r="M3" s="133"/>
      <c r="N3" s="132" t="s">
        <v>2</v>
      </c>
      <c r="O3" s="14"/>
      <c r="P3" s="69"/>
      <c r="Q3" s="14"/>
      <c r="R3" s="14"/>
      <c r="S3" s="133"/>
      <c r="T3" s="14" t="s">
        <v>3</v>
      </c>
      <c r="U3" s="14"/>
      <c r="V3" s="69"/>
      <c r="W3" s="14"/>
      <c r="X3" s="14"/>
      <c r="Y3" s="14"/>
      <c r="Z3" s="132" t="s">
        <v>4</v>
      </c>
      <c r="AA3" s="14"/>
      <c r="AB3" s="69"/>
      <c r="AC3" s="14"/>
      <c r="AD3" s="14"/>
      <c r="AE3" s="133"/>
      <c r="AF3" s="200" t="s">
        <v>5</v>
      </c>
      <c r="AG3" s="201"/>
      <c r="AH3" s="69"/>
      <c r="AI3" s="14"/>
      <c r="AJ3" s="14"/>
      <c r="AK3" s="133"/>
      <c r="AL3" s="132" t="s">
        <v>6</v>
      </c>
      <c r="AM3" s="14"/>
      <c r="AN3" s="69"/>
      <c r="AO3" s="14"/>
      <c r="AP3" s="14"/>
      <c r="AQ3" s="133"/>
      <c r="AR3" s="132" t="s">
        <v>7</v>
      </c>
      <c r="AS3" s="14"/>
      <c r="AT3" s="69"/>
      <c r="AU3" s="14"/>
      <c r="AV3" s="14"/>
      <c r="AW3" s="133"/>
      <c r="AX3" s="132" t="s">
        <v>8</v>
      </c>
      <c r="AY3" s="14"/>
      <c r="AZ3" s="69"/>
      <c r="BA3" s="14"/>
      <c r="BB3" s="14"/>
      <c r="BC3" s="133"/>
      <c r="BD3" s="132" t="s">
        <v>9</v>
      </c>
      <c r="BE3" s="14"/>
      <c r="BF3" s="69"/>
      <c r="BG3" s="14"/>
      <c r="BH3" s="14"/>
      <c r="BI3" s="133"/>
      <c r="BJ3" s="132" t="s">
        <v>10</v>
      </c>
      <c r="BK3" s="14"/>
      <c r="BL3" s="69"/>
      <c r="BM3" s="14"/>
      <c r="BN3" s="14"/>
      <c r="BO3" s="133"/>
      <c r="BP3" s="132" t="s">
        <v>11</v>
      </c>
      <c r="BQ3" s="14"/>
      <c r="BR3" s="69"/>
      <c r="BS3" s="14"/>
      <c r="BT3" s="14"/>
      <c r="BU3" s="133"/>
      <c r="BV3" s="132" t="s">
        <v>12</v>
      </c>
      <c r="BW3" s="14"/>
      <c r="BX3" s="69"/>
      <c r="BY3" s="14"/>
      <c r="BZ3" s="14"/>
      <c r="CA3" s="133"/>
    </row>
    <row r="4" spans="1:79" s="4" customFormat="1" ht="43.2" x14ac:dyDescent="0.3">
      <c r="A4" s="6"/>
      <c r="B4" s="34" t="s">
        <v>14</v>
      </c>
      <c r="C4" s="35" t="s">
        <v>155</v>
      </c>
      <c r="D4" s="35" t="s">
        <v>326</v>
      </c>
      <c r="E4" s="117" t="s">
        <v>162</v>
      </c>
      <c r="F4" s="118" t="s">
        <v>329</v>
      </c>
      <c r="G4" s="202" t="s">
        <v>327</v>
      </c>
      <c r="H4" s="9" t="s">
        <v>158</v>
      </c>
      <c r="I4" s="154" t="s">
        <v>161</v>
      </c>
      <c r="J4" s="35" t="s">
        <v>326</v>
      </c>
      <c r="K4" s="153" t="s">
        <v>176</v>
      </c>
      <c r="L4" s="153" t="s">
        <v>331</v>
      </c>
      <c r="M4" s="127" t="s">
        <v>327</v>
      </c>
      <c r="N4" s="6" t="s">
        <v>112</v>
      </c>
      <c r="O4" s="153" t="s">
        <v>332</v>
      </c>
      <c r="P4" s="35" t="s">
        <v>326</v>
      </c>
      <c r="Q4" s="153" t="s">
        <v>174</v>
      </c>
      <c r="R4" s="153" t="s">
        <v>331</v>
      </c>
      <c r="S4" s="127" t="s">
        <v>327</v>
      </c>
      <c r="T4" s="3" t="s">
        <v>111</v>
      </c>
      <c r="U4" s="3" t="s">
        <v>145</v>
      </c>
      <c r="V4" s="35" t="s">
        <v>326</v>
      </c>
      <c r="W4" s="3" t="s">
        <v>171</v>
      </c>
      <c r="X4" s="3" t="s">
        <v>331</v>
      </c>
      <c r="Y4" s="35" t="s">
        <v>327</v>
      </c>
      <c r="Z4" s="6" t="s">
        <v>113</v>
      </c>
      <c r="AA4" s="153" t="s">
        <v>146</v>
      </c>
      <c r="AB4" s="35" t="s">
        <v>326</v>
      </c>
      <c r="AC4" s="153" t="s">
        <v>173</v>
      </c>
      <c r="AD4" s="153" t="s">
        <v>331</v>
      </c>
      <c r="AE4" s="127" t="s">
        <v>327</v>
      </c>
      <c r="AF4" s="6" t="s">
        <v>82</v>
      </c>
      <c r="AG4" s="7" t="s">
        <v>147</v>
      </c>
      <c r="AH4" s="35" t="s">
        <v>326</v>
      </c>
      <c r="AI4" s="153" t="s">
        <v>163</v>
      </c>
      <c r="AJ4" s="153" t="s">
        <v>331</v>
      </c>
      <c r="AK4" s="127" t="s">
        <v>327</v>
      </c>
      <c r="AL4" s="6" t="s">
        <v>114</v>
      </c>
      <c r="AM4" s="153" t="s">
        <v>148</v>
      </c>
      <c r="AN4" s="35" t="s">
        <v>326</v>
      </c>
      <c r="AO4" s="153" t="s">
        <v>164</v>
      </c>
      <c r="AP4" s="153" t="s">
        <v>331</v>
      </c>
      <c r="AQ4" s="127" t="s">
        <v>327</v>
      </c>
      <c r="AR4" s="6" t="s">
        <v>115</v>
      </c>
      <c r="AS4" s="153" t="s">
        <v>149</v>
      </c>
      <c r="AT4" s="35" t="s">
        <v>326</v>
      </c>
      <c r="AU4" s="153" t="s">
        <v>165</v>
      </c>
      <c r="AV4" s="153" t="s">
        <v>331</v>
      </c>
      <c r="AW4" s="127" t="s">
        <v>327</v>
      </c>
      <c r="AX4" s="6" t="s">
        <v>116</v>
      </c>
      <c r="AY4" s="153" t="s">
        <v>150</v>
      </c>
      <c r="AZ4" s="35" t="s">
        <v>326</v>
      </c>
      <c r="BA4" s="153" t="s">
        <v>166</v>
      </c>
      <c r="BB4" s="153" t="s">
        <v>331</v>
      </c>
      <c r="BC4" s="127" t="s">
        <v>327</v>
      </c>
      <c r="BD4" s="6" t="s">
        <v>117</v>
      </c>
      <c r="BE4" s="153" t="s">
        <v>151</v>
      </c>
      <c r="BF4" s="35" t="s">
        <v>326</v>
      </c>
      <c r="BG4" s="153" t="s">
        <v>167</v>
      </c>
      <c r="BH4" s="153" t="s">
        <v>331</v>
      </c>
      <c r="BI4" s="127" t="s">
        <v>327</v>
      </c>
      <c r="BJ4" s="6" t="s">
        <v>118</v>
      </c>
      <c r="BK4" s="153" t="s">
        <v>152</v>
      </c>
      <c r="BL4" s="35" t="s">
        <v>326</v>
      </c>
      <c r="BM4" s="153" t="s">
        <v>168</v>
      </c>
      <c r="BN4" s="153" t="s">
        <v>331</v>
      </c>
      <c r="BO4" s="127" t="s">
        <v>327</v>
      </c>
      <c r="BP4" s="6" t="s">
        <v>119</v>
      </c>
      <c r="BQ4" s="153" t="s">
        <v>153</v>
      </c>
      <c r="BR4" s="35" t="s">
        <v>326</v>
      </c>
      <c r="BS4" s="153" t="s">
        <v>169</v>
      </c>
      <c r="BT4" s="153" t="s">
        <v>331</v>
      </c>
      <c r="BU4" s="127" t="s">
        <v>327</v>
      </c>
      <c r="BV4" s="6" t="s">
        <v>120</v>
      </c>
      <c r="BW4" s="153" t="s">
        <v>154</v>
      </c>
      <c r="BX4" s="35" t="s">
        <v>326</v>
      </c>
      <c r="BY4" s="153" t="s">
        <v>170</v>
      </c>
      <c r="BZ4" s="153" t="s">
        <v>331</v>
      </c>
      <c r="CA4" s="127" t="s">
        <v>327</v>
      </c>
    </row>
    <row r="5" spans="1:79" s="4" customFormat="1" x14ac:dyDescent="0.3">
      <c r="A5" s="6"/>
      <c r="B5" s="9"/>
      <c r="C5" s="73"/>
      <c r="D5" s="73"/>
      <c r="E5" s="119"/>
      <c r="F5" s="9"/>
      <c r="G5" s="203"/>
      <c r="H5" s="9"/>
      <c r="I5" s="154"/>
      <c r="J5" s="154"/>
      <c r="K5" s="153"/>
      <c r="L5" s="153"/>
      <c r="M5" s="7"/>
      <c r="N5" s="6"/>
      <c r="O5" s="153"/>
      <c r="P5" s="154"/>
      <c r="Q5" s="153"/>
      <c r="R5" s="153"/>
      <c r="S5" s="7"/>
      <c r="T5" s="3"/>
      <c r="U5" s="3"/>
      <c r="V5" s="73"/>
      <c r="W5" s="3"/>
      <c r="X5" s="3"/>
      <c r="Y5" s="3"/>
      <c r="Z5" s="6"/>
      <c r="AA5" s="153"/>
      <c r="AB5" s="154"/>
      <c r="AC5" s="153"/>
      <c r="AD5" s="153"/>
      <c r="AE5" s="7"/>
      <c r="AF5" s="6"/>
      <c r="AG5" s="7"/>
      <c r="AH5" s="154"/>
      <c r="AI5" s="153"/>
      <c r="AJ5" s="153"/>
      <c r="AK5" s="7"/>
      <c r="AL5" s="6"/>
      <c r="AM5" s="153"/>
      <c r="AN5" s="154"/>
      <c r="AO5" s="153"/>
      <c r="AP5" s="153"/>
      <c r="AQ5" s="7"/>
      <c r="AR5" s="6"/>
      <c r="AS5" s="153"/>
      <c r="AT5" s="154"/>
      <c r="AU5" s="153"/>
      <c r="AV5" s="153"/>
      <c r="AW5" s="7"/>
      <c r="AX5" s="6"/>
      <c r="AY5" s="153"/>
      <c r="AZ5" s="154"/>
      <c r="BA5" s="153"/>
      <c r="BB5" s="153"/>
      <c r="BC5" s="7"/>
      <c r="BD5" s="6"/>
      <c r="BE5" s="153"/>
      <c r="BF5" s="154"/>
      <c r="BG5" s="153"/>
      <c r="BH5" s="153"/>
      <c r="BI5" s="7"/>
      <c r="BJ5" s="6"/>
      <c r="BK5" s="153"/>
      <c r="BL5" s="154"/>
      <c r="BM5" s="153"/>
      <c r="BN5" s="153"/>
      <c r="BO5" s="7"/>
      <c r="BP5" s="6"/>
      <c r="BQ5" s="153"/>
      <c r="BR5" s="154"/>
      <c r="BS5" s="153"/>
      <c r="BT5" s="153"/>
      <c r="BU5" s="7"/>
      <c r="BV5" s="6"/>
      <c r="BW5" s="153"/>
      <c r="BX5" s="154"/>
      <c r="BY5" s="153"/>
      <c r="BZ5" s="153"/>
      <c r="CA5" s="7"/>
    </row>
    <row r="6" spans="1:79" x14ac:dyDescent="0.3">
      <c r="A6" s="2" t="s">
        <v>15</v>
      </c>
      <c r="B6" s="11">
        <v>943</v>
      </c>
      <c r="C6" s="11">
        <v>592</v>
      </c>
      <c r="D6" s="11">
        <f>B6-C6</f>
        <v>351</v>
      </c>
      <c r="E6" s="120"/>
      <c r="F6" s="121">
        <v>0.62778366914103922</v>
      </c>
      <c r="G6" s="121">
        <f>D6/B6</f>
        <v>0.37221633085896078</v>
      </c>
      <c r="H6" s="208">
        <f>N6+Z6+BD6</f>
        <v>15</v>
      </c>
      <c r="I6" s="157">
        <f>O6+AA6+BE6</f>
        <v>9</v>
      </c>
      <c r="J6" s="157">
        <f>H6-I6</f>
        <v>6</v>
      </c>
      <c r="K6" s="121">
        <f>H6/B6</f>
        <v>1.5906680805938492E-2</v>
      </c>
      <c r="L6" s="121">
        <f>I6/C6</f>
        <v>1.5202702702702704E-2</v>
      </c>
      <c r="M6" s="122">
        <f>J6/D6</f>
        <v>1.7094017094017096E-2</v>
      </c>
      <c r="N6" s="191">
        <v>7</v>
      </c>
      <c r="O6" s="192">
        <v>2</v>
      </c>
      <c r="P6" s="193">
        <f>N6-O6</f>
        <v>5</v>
      </c>
      <c r="Q6" s="121">
        <f>N6/$B$6</f>
        <v>7.423117709437964E-3</v>
      </c>
      <c r="R6" s="121">
        <f>O6/$C$6</f>
        <v>3.3783783783783786E-3</v>
      </c>
      <c r="S6" s="122">
        <f>P6/$D$6</f>
        <v>1.4245014245014245E-2</v>
      </c>
      <c r="T6" s="11">
        <v>138</v>
      </c>
      <c r="U6" s="11">
        <v>96</v>
      </c>
      <c r="V6" s="74">
        <f>T6-U6</f>
        <v>42</v>
      </c>
      <c r="W6" s="19">
        <f>T6/$B$6</f>
        <v>0.14634146341463414</v>
      </c>
      <c r="X6" s="19">
        <f>U6/$C$6</f>
        <v>0.16216216216216217</v>
      </c>
      <c r="Y6" s="19">
        <f>V6/$D$6</f>
        <v>0.11965811965811966</v>
      </c>
      <c r="Z6" s="155">
        <v>6</v>
      </c>
      <c r="AA6" s="156">
        <v>5</v>
      </c>
      <c r="AB6" s="157">
        <f>Z6-AA6</f>
        <v>1</v>
      </c>
      <c r="AC6" s="121">
        <f>Z6/$B$6</f>
        <v>6.3626723223753979E-3</v>
      </c>
      <c r="AD6" s="121">
        <f>AA6/$C$6</f>
        <v>8.4459459459459464E-3</v>
      </c>
      <c r="AE6" s="122">
        <f>AB6/$D$6</f>
        <v>2.8490028490028491E-3</v>
      </c>
      <c r="AF6" s="155">
        <v>133</v>
      </c>
      <c r="AG6" s="156">
        <v>122</v>
      </c>
      <c r="AH6" s="157">
        <f>AF6-AG6</f>
        <v>11</v>
      </c>
      <c r="AI6" s="121">
        <f>AF6/$B$6</f>
        <v>0.14103923647932132</v>
      </c>
      <c r="AJ6" s="121">
        <f>AG6/$C$6</f>
        <v>0.20608108108108109</v>
      </c>
      <c r="AK6" s="122">
        <f>AH6/$D$6</f>
        <v>3.1339031339031341E-2</v>
      </c>
      <c r="AL6" s="155">
        <v>127</v>
      </c>
      <c r="AM6" s="156">
        <v>98</v>
      </c>
      <c r="AN6" s="157">
        <f>AL6-AM6</f>
        <v>29</v>
      </c>
      <c r="AO6" s="121">
        <f>AL6/$B$6</f>
        <v>0.13467656415694593</v>
      </c>
      <c r="AP6" s="121">
        <f>AM6/$C$6</f>
        <v>0.16554054054054054</v>
      </c>
      <c r="AQ6" s="122">
        <f>AN6/$D$6</f>
        <v>8.2621082621082614E-2</v>
      </c>
      <c r="AR6" s="155">
        <v>127</v>
      </c>
      <c r="AS6" s="156">
        <v>23</v>
      </c>
      <c r="AT6" s="157">
        <f>AR6-AS6</f>
        <v>104</v>
      </c>
      <c r="AU6" s="121">
        <f>AR6/$B$6</f>
        <v>0.13467656415694593</v>
      </c>
      <c r="AV6" s="121">
        <f>AS6/$C$6</f>
        <v>3.885135135135135E-2</v>
      </c>
      <c r="AW6" s="122">
        <f>AT6/$D$6</f>
        <v>0.29629629629629628</v>
      </c>
      <c r="AX6" s="155">
        <v>140</v>
      </c>
      <c r="AY6" s="156">
        <v>88</v>
      </c>
      <c r="AZ6" s="157">
        <f>AX6-AY6</f>
        <v>52</v>
      </c>
      <c r="BA6" s="121">
        <f>AX6/$B$6</f>
        <v>0.14846235418875928</v>
      </c>
      <c r="BB6" s="121">
        <f>AY6/$C$6</f>
        <v>0.14864864864864866</v>
      </c>
      <c r="BC6" s="122">
        <f>AZ6/$D$6</f>
        <v>0.14814814814814814</v>
      </c>
      <c r="BD6" s="155">
        <v>2</v>
      </c>
      <c r="BE6" s="156">
        <v>2</v>
      </c>
      <c r="BF6" s="159">
        <v>0</v>
      </c>
      <c r="BG6" s="121">
        <f>BD6/$B$6</f>
        <v>2.1208907741251328E-3</v>
      </c>
      <c r="BH6" s="121">
        <f>BE6/$C$6</f>
        <v>3.3783783783783786E-3</v>
      </c>
      <c r="BI6" s="122">
        <f>BF6/$D$6</f>
        <v>0</v>
      </c>
      <c r="BJ6" s="155">
        <v>78</v>
      </c>
      <c r="BK6" s="156">
        <v>40</v>
      </c>
      <c r="BL6" s="157">
        <f>BJ6-BK6</f>
        <v>38</v>
      </c>
      <c r="BM6" s="121">
        <f>BJ6/$B$6</f>
        <v>8.2714740190880168E-2</v>
      </c>
      <c r="BN6" s="121">
        <f>BK6/$C$6</f>
        <v>6.7567567567567571E-2</v>
      </c>
      <c r="BO6" s="122">
        <f>BL6/$D$6</f>
        <v>0.10826210826210826</v>
      </c>
      <c r="BP6" s="155">
        <v>86</v>
      </c>
      <c r="BQ6" s="156">
        <v>51</v>
      </c>
      <c r="BR6" s="157">
        <f>BP6-BQ6</f>
        <v>35</v>
      </c>
      <c r="BS6" s="121">
        <f>BP6/$B$6</f>
        <v>9.1198303287380697E-2</v>
      </c>
      <c r="BT6" s="121">
        <f>BQ6/$C$6</f>
        <v>8.6148648648648643E-2</v>
      </c>
      <c r="BU6" s="122">
        <f>BR6/$D$6</f>
        <v>9.9715099715099717E-2</v>
      </c>
      <c r="BV6" s="155">
        <v>96</v>
      </c>
      <c r="BW6" s="156">
        <v>64</v>
      </c>
      <c r="BX6" s="157">
        <f>BV6-BW6</f>
        <v>32</v>
      </c>
      <c r="BY6" s="121">
        <f>BV6/$B$6</f>
        <v>0.10180275715800637</v>
      </c>
      <c r="BZ6" s="121">
        <f>BW6/$C$6</f>
        <v>0.10810810810810811</v>
      </c>
      <c r="CA6" s="122">
        <f>BX6/$D$6</f>
        <v>9.1168091168091173E-2</v>
      </c>
    </row>
    <row r="7" spans="1:79" x14ac:dyDescent="0.3">
      <c r="A7" s="26" t="s">
        <v>16</v>
      </c>
      <c r="B7" s="10">
        <v>592</v>
      </c>
      <c r="C7" s="10">
        <v>592</v>
      </c>
      <c r="D7" s="10"/>
      <c r="E7" s="123"/>
      <c r="F7" s="10"/>
      <c r="G7" s="128"/>
      <c r="H7" s="158"/>
      <c r="I7" s="159"/>
      <c r="J7" s="159"/>
      <c r="K7" s="159"/>
      <c r="L7" s="159"/>
      <c r="M7" s="160"/>
      <c r="N7" s="158">
        <v>2</v>
      </c>
      <c r="O7" s="159">
        <v>2</v>
      </c>
      <c r="P7" s="159"/>
      <c r="Q7" s="159"/>
      <c r="R7" s="159"/>
      <c r="S7" s="160"/>
      <c r="T7" s="10">
        <v>96</v>
      </c>
      <c r="U7" s="10">
        <v>96</v>
      </c>
      <c r="V7" s="10"/>
      <c r="W7" s="10"/>
      <c r="X7" s="10"/>
      <c r="Y7" s="10"/>
      <c r="Z7" s="158">
        <v>5</v>
      </c>
      <c r="AA7" s="159">
        <v>5</v>
      </c>
      <c r="AB7" s="159"/>
      <c r="AC7" s="159"/>
      <c r="AD7" s="159"/>
      <c r="AE7" s="160"/>
      <c r="AF7" s="158">
        <v>122</v>
      </c>
      <c r="AG7" s="159">
        <v>122</v>
      </c>
      <c r="AH7" s="159"/>
      <c r="AI7" s="159"/>
      <c r="AJ7" s="159"/>
      <c r="AK7" s="160"/>
      <c r="AL7" s="158">
        <v>98</v>
      </c>
      <c r="AM7" s="159">
        <v>98</v>
      </c>
      <c r="AN7" s="159"/>
      <c r="AO7" s="159"/>
      <c r="AP7" s="159"/>
      <c r="AQ7" s="160"/>
      <c r="AR7" s="158">
        <v>23</v>
      </c>
      <c r="AS7" s="159">
        <v>23</v>
      </c>
      <c r="AT7" s="159"/>
      <c r="AU7" s="159"/>
      <c r="AV7" s="159"/>
      <c r="AW7" s="160"/>
      <c r="AX7" s="158">
        <v>88</v>
      </c>
      <c r="AY7" s="159">
        <v>88</v>
      </c>
      <c r="AZ7" s="159"/>
      <c r="BA7" s="159"/>
      <c r="BB7" s="159"/>
      <c r="BC7" s="160"/>
      <c r="BD7" s="158">
        <v>2</v>
      </c>
      <c r="BE7" s="159">
        <v>2</v>
      </c>
      <c r="BF7" s="159"/>
      <c r="BG7" s="159"/>
      <c r="BH7" s="159"/>
      <c r="BI7" s="160"/>
      <c r="BJ7" s="158">
        <v>40</v>
      </c>
      <c r="BK7" s="159">
        <v>40</v>
      </c>
      <c r="BL7" s="159"/>
      <c r="BM7" s="159"/>
      <c r="BN7" s="159"/>
      <c r="BO7" s="160"/>
      <c r="BP7" s="158">
        <v>51</v>
      </c>
      <c r="BQ7" s="159">
        <v>51</v>
      </c>
      <c r="BR7" s="159"/>
      <c r="BS7" s="159"/>
      <c r="BT7" s="159"/>
      <c r="BU7" s="160"/>
      <c r="BV7" s="158">
        <v>64</v>
      </c>
      <c r="BW7" s="159">
        <v>64</v>
      </c>
      <c r="BX7" s="159"/>
      <c r="BY7" s="159"/>
      <c r="BZ7" s="159"/>
      <c r="CA7" s="160"/>
    </row>
    <row r="8" spans="1:79" s="40" customFormat="1" x14ac:dyDescent="0.3">
      <c r="A8" s="150" t="s">
        <v>107</v>
      </c>
      <c r="B8" s="151">
        <v>0.62778366914103922</v>
      </c>
      <c r="C8" s="151"/>
      <c r="D8" s="151"/>
      <c r="E8" s="152"/>
      <c r="F8" s="151"/>
      <c r="G8" s="204"/>
      <c r="H8" s="161"/>
      <c r="I8" s="162"/>
      <c r="J8" s="162"/>
      <c r="K8" s="162"/>
      <c r="L8" s="162"/>
      <c r="M8" s="163"/>
      <c r="N8" s="161">
        <v>0.2857142857142857</v>
      </c>
      <c r="O8" s="162"/>
      <c r="P8" s="162"/>
      <c r="Q8" s="162"/>
      <c r="R8" s="162"/>
      <c r="S8" s="163"/>
      <c r="T8" s="151">
        <v>0.69565217391304346</v>
      </c>
      <c r="U8" s="151"/>
      <c r="V8" s="151"/>
      <c r="W8" s="151"/>
      <c r="X8" s="151"/>
      <c r="Y8" s="151"/>
      <c r="Z8" s="161">
        <v>0.83333333333333337</v>
      </c>
      <c r="AA8" s="162"/>
      <c r="AB8" s="162"/>
      <c r="AC8" s="162"/>
      <c r="AD8" s="162"/>
      <c r="AE8" s="163"/>
      <c r="AF8" s="161">
        <v>0.91729323308270672</v>
      </c>
      <c r="AG8" s="162"/>
      <c r="AH8" s="162"/>
      <c r="AI8" s="162"/>
      <c r="AJ8" s="162"/>
      <c r="AK8" s="163"/>
      <c r="AL8" s="161">
        <v>0.77165354330708658</v>
      </c>
      <c r="AM8" s="162"/>
      <c r="AN8" s="162"/>
      <c r="AO8" s="162"/>
      <c r="AP8" s="162"/>
      <c r="AQ8" s="163"/>
      <c r="AR8" s="161">
        <v>0.18110236220472442</v>
      </c>
      <c r="AS8" s="162"/>
      <c r="AT8" s="162"/>
      <c r="AU8" s="162"/>
      <c r="AV8" s="162"/>
      <c r="AW8" s="163"/>
      <c r="AX8" s="161">
        <v>0.62857142857142856</v>
      </c>
      <c r="AY8" s="162"/>
      <c r="AZ8" s="162"/>
      <c r="BA8" s="162"/>
      <c r="BB8" s="162"/>
      <c r="BC8" s="163"/>
      <c r="BD8" s="161">
        <v>1</v>
      </c>
      <c r="BE8" s="162"/>
      <c r="BF8" s="162"/>
      <c r="BG8" s="162"/>
      <c r="BH8" s="162"/>
      <c r="BI8" s="163"/>
      <c r="BJ8" s="161">
        <v>0.51282051282051277</v>
      </c>
      <c r="BK8" s="162"/>
      <c r="BL8" s="162"/>
      <c r="BM8" s="162"/>
      <c r="BN8" s="162"/>
      <c r="BO8" s="163"/>
      <c r="BP8" s="161">
        <v>0.59302325581395354</v>
      </c>
      <c r="BQ8" s="162"/>
      <c r="BR8" s="162"/>
      <c r="BS8" s="162"/>
      <c r="BT8" s="162"/>
      <c r="BU8" s="163"/>
      <c r="BV8" s="161">
        <v>0.66666666666666663</v>
      </c>
      <c r="BW8" s="162"/>
      <c r="BX8" s="162"/>
      <c r="BY8" s="162"/>
      <c r="BZ8" s="162"/>
      <c r="CA8" s="163"/>
    </row>
    <row r="9" spans="1:79" x14ac:dyDescent="0.3">
      <c r="A9" s="2"/>
      <c r="B9" s="1"/>
      <c r="C9" s="1"/>
      <c r="D9" s="1"/>
      <c r="E9" s="120"/>
      <c r="F9" s="1"/>
      <c r="G9" s="121"/>
      <c r="H9" s="164"/>
      <c r="I9" s="165"/>
      <c r="J9" s="165"/>
      <c r="K9" s="165"/>
      <c r="L9" s="165"/>
      <c r="M9" s="166"/>
      <c r="N9" s="164"/>
      <c r="O9" s="165"/>
      <c r="P9" s="165"/>
      <c r="Q9" s="165"/>
      <c r="R9" s="165"/>
      <c r="S9" s="166"/>
      <c r="T9" s="1"/>
      <c r="U9" s="1"/>
      <c r="V9" s="1"/>
      <c r="W9" s="1"/>
      <c r="X9" s="1"/>
      <c r="Y9" s="1"/>
      <c r="Z9" s="164"/>
      <c r="AA9" s="165"/>
      <c r="AB9" s="165"/>
      <c r="AC9" s="165"/>
      <c r="AD9" s="165"/>
      <c r="AE9" s="166"/>
      <c r="AF9" s="164"/>
      <c r="AG9" s="165"/>
      <c r="AH9" s="165"/>
      <c r="AI9" s="165"/>
      <c r="AJ9" s="165"/>
      <c r="AK9" s="166"/>
      <c r="AL9" s="164"/>
      <c r="AM9" s="165"/>
      <c r="AN9" s="165"/>
      <c r="AO9" s="165"/>
      <c r="AP9" s="165"/>
      <c r="AQ9" s="166"/>
      <c r="AR9" s="164"/>
      <c r="AS9" s="165"/>
      <c r="AT9" s="165"/>
      <c r="AU9" s="165"/>
      <c r="AV9" s="165"/>
      <c r="AW9" s="166"/>
      <c r="AX9" s="164"/>
      <c r="AY9" s="165"/>
      <c r="AZ9" s="165"/>
      <c r="BA9" s="165"/>
      <c r="BB9" s="165"/>
      <c r="BC9" s="166"/>
      <c r="BD9" s="164"/>
      <c r="BE9" s="165"/>
      <c r="BF9" s="165"/>
      <c r="BG9" s="165"/>
      <c r="BH9" s="165"/>
      <c r="BI9" s="166"/>
      <c r="BJ9" s="164"/>
      <c r="BK9" s="165"/>
      <c r="BL9" s="165"/>
      <c r="BM9" s="165"/>
      <c r="BN9" s="165"/>
      <c r="BO9" s="166"/>
      <c r="BP9" s="164"/>
      <c r="BQ9" s="165"/>
      <c r="BR9" s="165"/>
      <c r="BS9" s="165"/>
      <c r="BT9" s="165"/>
      <c r="BU9" s="166"/>
      <c r="BV9" s="164"/>
      <c r="BW9" s="165"/>
      <c r="BX9" s="165"/>
      <c r="BY9" s="165"/>
      <c r="BZ9" s="165"/>
      <c r="CA9" s="166"/>
    </row>
    <row r="10" spans="1:79" ht="57.6" hidden="1" customHeight="1" x14ac:dyDescent="0.3">
      <c r="A10" s="27" t="s">
        <v>17</v>
      </c>
      <c r="B10" s="34" t="s">
        <v>14</v>
      </c>
      <c r="C10" s="35" t="s">
        <v>155</v>
      </c>
      <c r="D10" s="35"/>
      <c r="E10" s="125" t="s">
        <v>162</v>
      </c>
      <c r="F10" s="36" t="s">
        <v>329</v>
      </c>
      <c r="G10" s="205"/>
      <c r="H10" s="9" t="s">
        <v>158</v>
      </c>
      <c r="I10" s="154" t="s">
        <v>161</v>
      </c>
      <c r="J10" s="154"/>
      <c r="K10" s="153" t="s">
        <v>177</v>
      </c>
      <c r="L10" s="153" t="s">
        <v>331</v>
      </c>
      <c r="M10" s="7"/>
      <c r="N10" s="6" t="s">
        <v>112</v>
      </c>
      <c r="O10" s="153" t="s">
        <v>332</v>
      </c>
      <c r="P10" s="154"/>
      <c r="Q10" s="153" t="s">
        <v>175</v>
      </c>
      <c r="R10" s="153" t="s">
        <v>331</v>
      </c>
      <c r="S10" s="7"/>
      <c r="T10" s="3" t="s">
        <v>111</v>
      </c>
      <c r="U10" s="3" t="s">
        <v>145</v>
      </c>
      <c r="V10" s="73"/>
      <c r="W10" s="3" t="s">
        <v>172</v>
      </c>
      <c r="X10" s="3" t="s">
        <v>331</v>
      </c>
      <c r="Y10" s="3"/>
      <c r="Z10" s="6" t="s">
        <v>113</v>
      </c>
      <c r="AA10" s="153" t="s">
        <v>146</v>
      </c>
      <c r="AB10" s="154"/>
      <c r="AC10" s="153" t="s">
        <v>173</v>
      </c>
      <c r="AD10" s="153" t="s">
        <v>331</v>
      </c>
      <c r="AE10" s="7"/>
      <c r="AF10" s="6" t="s">
        <v>82</v>
      </c>
      <c r="AG10" s="7" t="s">
        <v>147</v>
      </c>
      <c r="AH10" s="154"/>
      <c r="AI10" s="153" t="s">
        <v>163</v>
      </c>
      <c r="AJ10" s="153" t="s">
        <v>331</v>
      </c>
      <c r="AK10" s="7"/>
      <c r="AL10" s="6" t="s">
        <v>114</v>
      </c>
      <c r="AM10" s="153" t="s">
        <v>148</v>
      </c>
      <c r="AN10" s="154"/>
      <c r="AO10" s="153" t="s">
        <v>164</v>
      </c>
      <c r="AP10" s="153" t="s">
        <v>331</v>
      </c>
      <c r="AQ10" s="7"/>
      <c r="AR10" s="6" t="s">
        <v>115</v>
      </c>
      <c r="AS10" s="153" t="s">
        <v>149</v>
      </c>
      <c r="AT10" s="154"/>
      <c r="AU10" s="153" t="s">
        <v>165</v>
      </c>
      <c r="AV10" s="153" t="s">
        <v>331</v>
      </c>
      <c r="AW10" s="7"/>
      <c r="AX10" s="6" t="s">
        <v>116</v>
      </c>
      <c r="AY10" s="153" t="s">
        <v>150</v>
      </c>
      <c r="AZ10" s="154"/>
      <c r="BA10" s="153" t="s">
        <v>166</v>
      </c>
      <c r="BB10" s="153" t="s">
        <v>331</v>
      </c>
      <c r="BC10" s="7"/>
      <c r="BD10" s="6" t="s">
        <v>117</v>
      </c>
      <c r="BE10" s="153" t="s">
        <v>151</v>
      </c>
      <c r="BF10" s="154"/>
      <c r="BG10" s="153" t="s">
        <v>167</v>
      </c>
      <c r="BH10" s="153" t="s">
        <v>331</v>
      </c>
      <c r="BI10" s="7"/>
      <c r="BJ10" s="6" t="s">
        <v>118</v>
      </c>
      <c r="BK10" s="153" t="s">
        <v>152</v>
      </c>
      <c r="BL10" s="154"/>
      <c r="BM10" s="153" t="s">
        <v>168</v>
      </c>
      <c r="BN10" s="153" t="s">
        <v>331</v>
      </c>
      <c r="BO10" s="7"/>
      <c r="BP10" s="6" t="s">
        <v>119</v>
      </c>
      <c r="BQ10" s="153" t="s">
        <v>153</v>
      </c>
      <c r="BR10" s="154"/>
      <c r="BS10" s="153" t="s">
        <v>169</v>
      </c>
      <c r="BT10" s="153" t="s">
        <v>331</v>
      </c>
      <c r="BU10" s="7"/>
      <c r="BV10" s="6" t="s">
        <v>120</v>
      </c>
      <c r="BW10" s="153" t="s">
        <v>154</v>
      </c>
      <c r="BX10" s="154"/>
      <c r="BY10" s="153" t="s">
        <v>170</v>
      </c>
      <c r="BZ10" s="153" t="s">
        <v>331</v>
      </c>
      <c r="CA10" s="7"/>
    </row>
    <row r="11" spans="1:79" ht="14.4" hidden="1" customHeight="1" x14ac:dyDescent="0.3">
      <c r="A11" s="26" t="s">
        <v>18</v>
      </c>
      <c r="B11" s="10">
        <v>654</v>
      </c>
      <c r="C11" s="10">
        <v>390</v>
      </c>
      <c r="D11" s="10"/>
      <c r="E11" s="123"/>
      <c r="F11" s="126">
        <v>0.59633027522935778</v>
      </c>
      <c r="G11" s="128"/>
      <c r="H11" s="209"/>
      <c r="I11" s="126"/>
      <c r="J11" s="126"/>
      <c r="K11" s="159"/>
      <c r="L11" s="159"/>
      <c r="M11" s="160"/>
      <c r="N11" s="158">
        <v>5</v>
      </c>
      <c r="O11" s="159">
        <v>1</v>
      </c>
      <c r="P11" s="126"/>
      <c r="Q11" s="159"/>
      <c r="R11" s="159"/>
      <c r="S11" s="160"/>
      <c r="T11" s="10">
        <v>80</v>
      </c>
      <c r="U11" s="10">
        <v>51</v>
      </c>
      <c r="V11" s="20"/>
      <c r="W11" s="10"/>
      <c r="X11" s="10"/>
      <c r="Y11" s="10"/>
      <c r="Z11" s="158">
        <v>4</v>
      </c>
      <c r="AA11" s="159">
        <v>3</v>
      </c>
      <c r="AB11" s="126"/>
      <c r="AC11" s="159"/>
      <c r="AD11" s="159"/>
      <c r="AE11" s="160"/>
      <c r="AF11" s="158">
        <v>85</v>
      </c>
      <c r="AG11" s="159">
        <v>77</v>
      </c>
      <c r="AH11" s="126"/>
      <c r="AI11" s="159"/>
      <c r="AJ11" s="159"/>
      <c r="AK11" s="160"/>
      <c r="AL11" s="158">
        <v>96</v>
      </c>
      <c r="AM11" s="159">
        <v>74</v>
      </c>
      <c r="AN11" s="126"/>
      <c r="AO11" s="159"/>
      <c r="AP11" s="159"/>
      <c r="AQ11" s="160"/>
      <c r="AR11" s="158">
        <v>105</v>
      </c>
      <c r="AS11" s="159">
        <v>19</v>
      </c>
      <c r="AT11" s="126"/>
      <c r="AU11" s="159"/>
      <c r="AV11" s="159"/>
      <c r="AW11" s="160"/>
      <c r="AX11" s="158">
        <v>87</v>
      </c>
      <c r="AY11" s="159">
        <v>50</v>
      </c>
      <c r="AZ11" s="126"/>
      <c r="BA11" s="159"/>
      <c r="BB11" s="159"/>
      <c r="BC11" s="160"/>
      <c r="BD11" s="158">
        <v>2</v>
      </c>
      <c r="BE11" s="159">
        <v>2</v>
      </c>
      <c r="BF11" s="126"/>
      <c r="BG11" s="159"/>
      <c r="BH11" s="159"/>
      <c r="BI11" s="160"/>
      <c r="BJ11" s="158">
        <v>51</v>
      </c>
      <c r="BK11" s="159">
        <v>28</v>
      </c>
      <c r="BL11" s="126"/>
      <c r="BM11" s="159"/>
      <c r="BN11" s="159"/>
      <c r="BO11" s="160"/>
      <c r="BP11" s="158">
        <v>68</v>
      </c>
      <c r="BQ11" s="159">
        <v>39</v>
      </c>
      <c r="BR11" s="126"/>
      <c r="BS11" s="159"/>
      <c r="BT11" s="159"/>
      <c r="BU11" s="160"/>
      <c r="BV11" s="158">
        <v>70</v>
      </c>
      <c r="BW11" s="159">
        <v>46</v>
      </c>
      <c r="BX11" s="126"/>
      <c r="BY11" s="159"/>
      <c r="BZ11" s="159"/>
      <c r="CA11" s="160"/>
    </row>
    <row r="12" spans="1:79" ht="14.4" hidden="1" customHeight="1" x14ac:dyDescent="0.3">
      <c r="A12" s="2" t="s">
        <v>19</v>
      </c>
      <c r="B12" s="11">
        <v>238</v>
      </c>
      <c r="C12" s="11">
        <v>163</v>
      </c>
      <c r="D12" s="11"/>
      <c r="E12" s="120"/>
      <c r="F12" s="121">
        <v>0.68487394957983194</v>
      </c>
      <c r="G12" s="121"/>
      <c r="H12" s="120"/>
      <c r="I12" s="121"/>
      <c r="J12" s="121"/>
      <c r="K12" s="156"/>
      <c r="L12" s="156"/>
      <c r="M12" s="167"/>
      <c r="N12" s="155">
        <v>2</v>
      </c>
      <c r="O12" s="156">
        <v>1</v>
      </c>
      <c r="P12" s="121"/>
      <c r="Q12" s="156"/>
      <c r="R12" s="156"/>
      <c r="S12" s="167"/>
      <c r="T12" s="11">
        <v>46</v>
      </c>
      <c r="U12" s="11">
        <v>35</v>
      </c>
      <c r="V12" s="19"/>
      <c r="W12" s="11"/>
      <c r="X12" s="11"/>
      <c r="Y12" s="11"/>
      <c r="Z12" s="155">
        <v>2</v>
      </c>
      <c r="AA12" s="156">
        <v>2</v>
      </c>
      <c r="AB12" s="121"/>
      <c r="AC12" s="156"/>
      <c r="AD12" s="156"/>
      <c r="AE12" s="167"/>
      <c r="AF12" s="155">
        <v>44</v>
      </c>
      <c r="AG12" s="156">
        <v>41</v>
      </c>
      <c r="AH12" s="121"/>
      <c r="AI12" s="156"/>
      <c r="AJ12" s="156"/>
      <c r="AK12" s="167"/>
      <c r="AL12" s="155">
        <v>25</v>
      </c>
      <c r="AM12" s="156">
        <v>18</v>
      </c>
      <c r="AN12" s="121"/>
      <c r="AO12" s="156"/>
      <c r="AP12" s="156"/>
      <c r="AQ12" s="167"/>
      <c r="AR12" s="155">
        <v>20</v>
      </c>
      <c r="AS12" s="156">
        <v>4</v>
      </c>
      <c r="AT12" s="121"/>
      <c r="AU12" s="156"/>
      <c r="AV12" s="156"/>
      <c r="AW12" s="167"/>
      <c r="AX12" s="155">
        <v>43</v>
      </c>
      <c r="AY12" s="156">
        <v>30</v>
      </c>
      <c r="AZ12" s="121"/>
      <c r="BA12" s="156"/>
      <c r="BB12" s="156"/>
      <c r="BC12" s="167"/>
      <c r="BD12" s="155">
        <v>0</v>
      </c>
      <c r="BE12" s="156">
        <v>0</v>
      </c>
      <c r="BF12" s="121"/>
      <c r="BG12" s="156"/>
      <c r="BH12" s="156"/>
      <c r="BI12" s="167"/>
      <c r="BJ12" s="155">
        <v>20</v>
      </c>
      <c r="BK12" s="156">
        <v>8</v>
      </c>
      <c r="BL12" s="121"/>
      <c r="BM12" s="156"/>
      <c r="BN12" s="156"/>
      <c r="BO12" s="167"/>
      <c r="BP12" s="155">
        <v>12</v>
      </c>
      <c r="BQ12" s="156">
        <v>8</v>
      </c>
      <c r="BR12" s="121"/>
      <c r="BS12" s="156"/>
      <c r="BT12" s="156"/>
      <c r="BU12" s="167"/>
      <c r="BV12" s="155">
        <v>22</v>
      </c>
      <c r="BW12" s="156">
        <v>15</v>
      </c>
      <c r="BX12" s="121"/>
      <c r="BY12" s="156"/>
      <c r="BZ12" s="156"/>
      <c r="CA12" s="167"/>
    </row>
    <row r="13" spans="1:79" ht="14.4" hidden="1" customHeight="1" x14ac:dyDescent="0.3">
      <c r="A13" s="26" t="s">
        <v>20</v>
      </c>
      <c r="B13" s="10">
        <v>15</v>
      </c>
      <c r="C13" s="10">
        <v>8</v>
      </c>
      <c r="D13" s="10"/>
      <c r="E13" s="123"/>
      <c r="F13" s="126">
        <v>0.53333333333333333</v>
      </c>
      <c r="G13" s="128"/>
      <c r="H13" s="209"/>
      <c r="I13" s="126"/>
      <c r="J13" s="126"/>
      <c r="K13" s="159"/>
      <c r="L13" s="159"/>
      <c r="M13" s="160"/>
      <c r="N13" s="158">
        <v>0</v>
      </c>
      <c r="O13" s="159">
        <v>0</v>
      </c>
      <c r="P13" s="126"/>
      <c r="Q13" s="159"/>
      <c r="R13" s="159"/>
      <c r="S13" s="160"/>
      <c r="T13" s="10">
        <v>3</v>
      </c>
      <c r="U13" s="10">
        <v>3</v>
      </c>
      <c r="V13" s="20"/>
      <c r="W13" s="10"/>
      <c r="X13" s="10"/>
      <c r="Y13" s="10"/>
      <c r="Z13" s="158">
        <v>0</v>
      </c>
      <c r="AA13" s="159">
        <v>0</v>
      </c>
      <c r="AB13" s="126"/>
      <c r="AC13" s="159"/>
      <c r="AD13" s="159"/>
      <c r="AE13" s="160"/>
      <c r="AF13" s="158">
        <v>0</v>
      </c>
      <c r="AG13" s="159">
        <v>0</v>
      </c>
      <c r="AH13" s="126"/>
      <c r="AI13" s="159"/>
      <c r="AJ13" s="159"/>
      <c r="AK13" s="160"/>
      <c r="AL13" s="158">
        <v>1</v>
      </c>
      <c r="AM13" s="159">
        <v>1</v>
      </c>
      <c r="AN13" s="126"/>
      <c r="AO13" s="159"/>
      <c r="AP13" s="159"/>
      <c r="AQ13" s="160"/>
      <c r="AR13" s="158">
        <v>1</v>
      </c>
      <c r="AS13" s="159">
        <v>0</v>
      </c>
      <c r="AT13" s="126"/>
      <c r="AU13" s="159"/>
      <c r="AV13" s="159"/>
      <c r="AW13" s="160"/>
      <c r="AX13" s="158">
        <v>2</v>
      </c>
      <c r="AY13" s="159">
        <v>1</v>
      </c>
      <c r="AZ13" s="126"/>
      <c r="BA13" s="159"/>
      <c r="BB13" s="159"/>
      <c r="BC13" s="160"/>
      <c r="BD13" s="158">
        <v>0</v>
      </c>
      <c r="BE13" s="159">
        <v>0</v>
      </c>
      <c r="BF13" s="126"/>
      <c r="BG13" s="159"/>
      <c r="BH13" s="159"/>
      <c r="BI13" s="160"/>
      <c r="BJ13" s="158">
        <v>3</v>
      </c>
      <c r="BK13" s="159">
        <v>1</v>
      </c>
      <c r="BL13" s="126"/>
      <c r="BM13" s="159"/>
      <c r="BN13" s="159"/>
      <c r="BO13" s="160"/>
      <c r="BP13" s="158">
        <v>3</v>
      </c>
      <c r="BQ13" s="159">
        <v>1</v>
      </c>
      <c r="BR13" s="126"/>
      <c r="BS13" s="159"/>
      <c r="BT13" s="159"/>
      <c r="BU13" s="160"/>
      <c r="BV13" s="158">
        <v>2</v>
      </c>
      <c r="BW13" s="159">
        <v>1</v>
      </c>
      <c r="BX13" s="126"/>
      <c r="BY13" s="159"/>
      <c r="BZ13" s="159"/>
      <c r="CA13" s="160"/>
    </row>
    <row r="14" spans="1:79" ht="14.4" hidden="1" customHeight="1" x14ac:dyDescent="0.3">
      <c r="A14" s="2" t="s">
        <v>21</v>
      </c>
      <c r="B14" s="11">
        <v>4</v>
      </c>
      <c r="C14" s="11">
        <v>1</v>
      </c>
      <c r="D14" s="11"/>
      <c r="E14" s="120"/>
      <c r="F14" s="121">
        <v>0.25</v>
      </c>
      <c r="G14" s="121"/>
      <c r="H14" s="120"/>
      <c r="I14" s="121"/>
      <c r="J14" s="121"/>
      <c r="K14" s="156"/>
      <c r="L14" s="156"/>
      <c r="M14" s="167"/>
      <c r="N14" s="155">
        <v>0</v>
      </c>
      <c r="O14" s="156">
        <v>0</v>
      </c>
      <c r="P14" s="121"/>
      <c r="Q14" s="156"/>
      <c r="R14" s="156"/>
      <c r="S14" s="167"/>
      <c r="T14" s="11">
        <v>1</v>
      </c>
      <c r="U14" s="11">
        <v>0</v>
      </c>
      <c r="V14" s="19"/>
      <c r="W14" s="11"/>
      <c r="X14" s="11"/>
      <c r="Y14" s="11"/>
      <c r="Z14" s="155">
        <v>0</v>
      </c>
      <c r="AA14" s="156">
        <v>0</v>
      </c>
      <c r="AB14" s="121"/>
      <c r="AC14" s="156"/>
      <c r="AD14" s="156"/>
      <c r="AE14" s="167"/>
      <c r="AF14" s="155">
        <v>0</v>
      </c>
      <c r="AG14" s="156">
        <v>0</v>
      </c>
      <c r="AH14" s="121"/>
      <c r="AI14" s="156"/>
      <c r="AJ14" s="156"/>
      <c r="AK14" s="167"/>
      <c r="AL14" s="155">
        <v>0</v>
      </c>
      <c r="AM14" s="156">
        <v>0</v>
      </c>
      <c r="AN14" s="121"/>
      <c r="AO14" s="156"/>
      <c r="AP14" s="156"/>
      <c r="AQ14" s="167"/>
      <c r="AR14" s="155">
        <v>0</v>
      </c>
      <c r="AS14" s="156">
        <v>0</v>
      </c>
      <c r="AT14" s="121"/>
      <c r="AU14" s="156"/>
      <c r="AV14" s="156"/>
      <c r="AW14" s="167"/>
      <c r="AX14" s="155">
        <v>1</v>
      </c>
      <c r="AY14" s="156">
        <v>0</v>
      </c>
      <c r="AZ14" s="121"/>
      <c r="BA14" s="156"/>
      <c r="BB14" s="156"/>
      <c r="BC14" s="167"/>
      <c r="BD14" s="155">
        <v>0</v>
      </c>
      <c r="BE14" s="156">
        <v>0</v>
      </c>
      <c r="BF14" s="121"/>
      <c r="BG14" s="156"/>
      <c r="BH14" s="156"/>
      <c r="BI14" s="167"/>
      <c r="BJ14" s="155">
        <v>1</v>
      </c>
      <c r="BK14" s="156">
        <v>0</v>
      </c>
      <c r="BL14" s="121"/>
      <c r="BM14" s="156"/>
      <c r="BN14" s="156"/>
      <c r="BO14" s="167"/>
      <c r="BP14" s="155">
        <v>1</v>
      </c>
      <c r="BQ14" s="156">
        <v>1</v>
      </c>
      <c r="BR14" s="121"/>
      <c r="BS14" s="156"/>
      <c r="BT14" s="156"/>
      <c r="BU14" s="167"/>
      <c r="BV14" s="155">
        <v>0</v>
      </c>
      <c r="BW14" s="156">
        <v>0</v>
      </c>
      <c r="BX14" s="121"/>
      <c r="BY14" s="156"/>
      <c r="BZ14" s="156"/>
      <c r="CA14" s="167"/>
    </row>
    <row r="15" spans="1:79" x14ac:dyDescent="0.3">
      <c r="A15" s="2"/>
      <c r="B15" s="1"/>
      <c r="C15" s="1"/>
      <c r="D15" s="1"/>
      <c r="E15" s="120"/>
      <c r="F15" s="1"/>
      <c r="G15" s="121"/>
      <c r="H15" s="164"/>
      <c r="I15" s="165"/>
      <c r="J15" s="165"/>
      <c r="K15" s="165"/>
      <c r="L15" s="165"/>
      <c r="M15" s="166"/>
      <c r="N15" s="164"/>
      <c r="O15" s="165"/>
      <c r="P15" s="165"/>
      <c r="Q15" s="165"/>
      <c r="R15" s="165"/>
      <c r="S15" s="166"/>
      <c r="T15" s="1"/>
      <c r="U15" s="1"/>
      <c r="V15" s="1"/>
      <c r="W15" s="1"/>
      <c r="X15" s="1"/>
      <c r="Y15" s="1"/>
      <c r="Z15" s="164"/>
      <c r="AA15" s="165"/>
      <c r="AB15" s="165"/>
      <c r="AC15" s="165"/>
      <c r="AD15" s="165"/>
      <c r="AE15" s="166"/>
      <c r="AF15" s="164"/>
      <c r="AG15" s="165"/>
      <c r="AH15" s="165"/>
      <c r="AI15" s="165"/>
      <c r="AJ15" s="165"/>
      <c r="AK15" s="166"/>
      <c r="AL15" s="164"/>
      <c r="AM15" s="165"/>
      <c r="AN15" s="165"/>
      <c r="AO15" s="165"/>
      <c r="AP15" s="165"/>
      <c r="AQ15" s="166"/>
      <c r="AR15" s="164"/>
      <c r="AS15" s="165"/>
      <c r="AT15" s="165"/>
      <c r="AU15" s="165"/>
      <c r="AV15" s="165"/>
      <c r="AW15" s="166"/>
      <c r="AX15" s="164"/>
      <c r="AY15" s="165"/>
      <c r="AZ15" s="165"/>
      <c r="BA15" s="165"/>
      <c r="BB15" s="165"/>
      <c r="BC15" s="166"/>
      <c r="BD15" s="164"/>
      <c r="BE15" s="165"/>
      <c r="BF15" s="165"/>
      <c r="BG15" s="165"/>
      <c r="BH15" s="165"/>
      <c r="BI15" s="166"/>
      <c r="BJ15" s="164"/>
      <c r="BK15" s="165"/>
      <c r="BL15" s="165"/>
      <c r="BM15" s="165"/>
      <c r="BN15" s="165"/>
      <c r="BO15" s="166"/>
      <c r="BP15" s="164"/>
      <c r="BQ15" s="165"/>
      <c r="BR15" s="165"/>
      <c r="BS15" s="165"/>
      <c r="BT15" s="165"/>
      <c r="BU15" s="166"/>
      <c r="BV15" s="164"/>
      <c r="BW15" s="165"/>
      <c r="BX15" s="165"/>
      <c r="BY15" s="165"/>
      <c r="BZ15" s="165"/>
      <c r="CA15" s="166"/>
    </row>
    <row r="16" spans="1:79" ht="43.2" x14ac:dyDescent="0.3">
      <c r="A16" s="27" t="s">
        <v>22</v>
      </c>
      <c r="B16" s="34" t="s">
        <v>14</v>
      </c>
      <c r="C16" s="35" t="s">
        <v>155</v>
      </c>
      <c r="D16" s="35" t="s">
        <v>326</v>
      </c>
      <c r="E16" s="125" t="s">
        <v>162</v>
      </c>
      <c r="F16" s="36" t="s">
        <v>328</v>
      </c>
      <c r="G16" s="35" t="s">
        <v>327</v>
      </c>
      <c r="H16" s="9" t="s">
        <v>158</v>
      </c>
      <c r="I16" s="154" t="s">
        <v>161</v>
      </c>
      <c r="J16" s="35" t="s">
        <v>326</v>
      </c>
      <c r="K16" s="153" t="s">
        <v>177</v>
      </c>
      <c r="L16" s="153" t="s">
        <v>331</v>
      </c>
      <c r="M16" s="127" t="s">
        <v>327</v>
      </c>
      <c r="N16" s="6" t="s">
        <v>112</v>
      </c>
      <c r="O16" s="153" t="s">
        <v>332</v>
      </c>
      <c r="P16" s="35" t="s">
        <v>326</v>
      </c>
      <c r="Q16" s="153" t="s">
        <v>175</v>
      </c>
      <c r="R16" s="153" t="s">
        <v>331</v>
      </c>
      <c r="S16" s="127" t="s">
        <v>327</v>
      </c>
      <c r="T16" s="3" t="s">
        <v>111</v>
      </c>
      <c r="U16" s="3" t="s">
        <v>145</v>
      </c>
      <c r="V16" s="35" t="s">
        <v>326</v>
      </c>
      <c r="W16" s="3" t="s">
        <v>172</v>
      </c>
      <c r="X16" s="3" t="s">
        <v>331</v>
      </c>
      <c r="Y16" s="35" t="s">
        <v>327</v>
      </c>
      <c r="Z16" s="6" t="s">
        <v>113</v>
      </c>
      <c r="AA16" s="153" t="s">
        <v>146</v>
      </c>
      <c r="AB16" s="35" t="s">
        <v>326</v>
      </c>
      <c r="AC16" s="153" t="s">
        <v>173</v>
      </c>
      <c r="AD16" s="153" t="s">
        <v>331</v>
      </c>
      <c r="AE16" s="127" t="s">
        <v>327</v>
      </c>
      <c r="AF16" s="6" t="s">
        <v>82</v>
      </c>
      <c r="AG16" s="7" t="s">
        <v>147</v>
      </c>
      <c r="AH16" s="35" t="s">
        <v>326</v>
      </c>
      <c r="AI16" s="153" t="s">
        <v>163</v>
      </c>
      <c r="AJ16" s="153" t="s">
        <v>331</v>
      </c>
      <c r="AK16" s="127" t="s">
        <v>327</v>
      </c>
      <c r="AL16" s="6" t="s">
        <v>114</v>
      </c>
      <c r="AM16" s="153" t="s">
        <v>148</v>
      </c>
      <c r="AN16" s="35" t="s">
        <v>326</v>
      </c>
      <c r="AO16" s="153" t="s">
        <v>164</v>
      </c>
      <c r="AP16" s="153" t="s">
        <v>331</v>
      </c>
      <c r="AQ16" s="127" t="s">
        <v>327</v>
      </c>
      <c r="AR16" s="6" t="s">
        <v>115</v>
      </c>
      <c r="AS16" s="153" t="s">
        <v>149</v>
      </c>
      <c r="AT16" s="35" t="s">
        <v>326</v>
      </c>
      <c r="AU16" s="153" t="s">
        <v>165</v>
      </c>
      <c r="AV16" s="153" t="s">
        <v>331</v>
      </c>
      <c r="AW16" s="127" t="s">
        <v>327</v>
      </c>
      <c r="AX16" s="6" t="s">
        <v>116</v>
      </c>
      <c r="AY16" s="153" t="s">
        <v>150</v>
      </c>
      <c r="AZ16" s="35" t="s">
        <v>326</v>
      </c>
      <c r="BA16" s="153" t="s">
        <v>166</v>
      </c>
      <c r="BB16" s="153" t="s">
        <v>331</v>
      </c>
      <c r="BC16" s="127" t="s">
        <v>327</v>
      </c>
      <c r="BD16" s="6" t="s">
        <v>117</v>
      </c>
      <c r="BE16" s="153" t="s">
        <v>151</v>
      </c>
      <c r="BF16" s="35" t="s">
        <v>326</v>
      </c>
      <c r="BG16" s="153" t="s">
        <v>167</v>
      </c>
      <c r="BH16" s="153" t="s">
        <v>331</v>
      </c>
      <c r="BI16" s="127" t="s">
        <v>327</v>
      </c>
      <c r="BJ16" s="6" t="s">
        <v>118</v>
      </c>
      <c r="BK16" s="153" t="s">
        <v>152</v>
      </c>
      <c r="BL16" s="35" t="s">
        <v>326</v>
      </c>
      <c r="BM16" s="153" t="s">
        <v>168</v>
      </c>
      <c r="BN16" s="153" t="s">
        <v>331</v>
      </c>
      <c r="BO16" s="127" t="s">
        <v>327</v>
      </c>
      <c r="BP16" s="6" t="s">
        <v>119</v>
      </c>
      <c r="BQ16" s="153" t="s">
        <v>153</v>
      </c>
      <c r="BR16" s="35" t="s">
        <v>326</v>
      </c>
      <c r="BS16" s="153" t="s">
        <v>169</v>
      </c>
      <c r="BT16" s="153" t="s">
        <v>331</v>
      </c>
      <c r="BU16" s="127" t="s">
        <v>327</v>
      </c>
      <c r="BV16" s="6" t="s">
        <v>120</v>
      </c>
      <c r="BW16" s="153" t="s">
        <v>154</v>
      </c>
      <c r="BX16" s="35" t="s">
        <v>326</v>
      </c>
      <c r="BY16" s="153" t="s">
        <v>170</v>
      </c>
      <c r="BZ16" s="153" t="s">
        <v>331</v>
      </c>
      <c r="CA16" s="127" t="s">
        <v>327</v>
      </c>
    </row>
    <row r="17" spans="1:79" x14ac:dyDescent="0.3">
      <c r="A17" s="26" t="s">
        <v>23</v>
      </c>
      <c r="B17" s="10">
        <v>58</v>
      </c>
      <c r="C17" s="10">
        <v>33</v>
      </c>
      <c r="D17" s="10">
        <f t="shared" ref="D17:D24" si="0">B17-C17</f>
        <v>25</v>
      </c>
      <c r="E17" s="123">
        <f>B17/$B$6</f>
        <v>6.1505832449628844E-2</v>
      </c>
      <c r="F17" s="126">
        <v>0.56896551724137934</v>
      </c>
      <c r="G17" s="128">
        <f>D17/$D$6</f>
        <v>7.1225071225071226E-2</v>
      </c>
      <c r="H17" s="208">
        <f t="shared" ref="H17:H24" si="1">N17+Z17+BD17</f>
        <v>1</v>
      </c>
      <c r="I17" s="157">
        <f t="shared" ref="I17:I24" si="2">O17+AA17+BE17</f>
        <v>1</v>
      </c>
      <c r="J17" s="157">
        <f>H17-I17</f>
        <v>0</v>
      </c>
      <c r="K17" s="128">
        <f>H17/$H$6</f>
        <v>6.6666666666666666E-2</v>
      </c>
      <c r="L17" s="128">
        <f>I17/$I$6</f>
        <v>0.1111111111111111</v>
      </c>
      <c r="M17" s="124">
        <f>J17/$J$6</f>
        <v>0</v>
      </c>
      <c r="N17" s="158">
        <v>1</v>
      </c>
      <c r="O17" s="159">
        <v>1</v>
      </c>
      <c r="P17" s="157">
        <f>N17-O17</f>
        <v>0</v>
      </c>
      <c r="Q17" s="121">
        <f>N17/N6</f>
        <v>0.14285714285714285</v>
      </c>
      <c r="R17" s="121">
        <f>O17/O6</f>
        <v>0.5</v>
      </c>
      <c r="S17" s="122">
        <f>P17/P6</f>
        <v>0</v>
      </c>
      <c r="T17" s="10">
        <v>4</v>
      </c>
      <c r="U17" s="10">
        <v>2</v>
      </c>
      <c r="V17" s="74">
        <f>T17-U17</f>
        <v>2</v>
      </c>
      <c r="W17" s="121">
        <f>T17/T6</f>
        <v>2.8985507246376812E-2</v>
      </c>
      <c r="X17" s="121">
        <f>U17/U6</f>
        <v>2.0833333333333332E-2</v>
      </c>
      <c r="Y17" s="121">
        <f>V17/V6</f>
        <v>4.7619047619047616E-2</v>
      </c>
      <c r="Z17" s="158">
        <v>0</v>
      </c>
      <c r="AA17" s="159">
        <v>0</v>
      </c>
      <c r="AB17" s="157">
        <f>Z17-AA17</f>
        <v>0</v>
      </c>
      <c r="AC17" s="121">
        <f>Z17/Z6</f>
        <v>0</v>
      </c>
      <c r="AD17" s="121">
        <f>AA17/AA6</f>
        <v>0</v>
      </c>
      <c r="AE17" s="122">
        <f>AB17/AB6</f>
        <v>0</v>
      </c>
      <c r="AF17" s="158">
        <v>14</v>
      </c>
      <c r="AG17" s="159">
        <v>9</v>
      </c>
      <c r="AH17" s="157">
        <f>AF17-AG17</f>
        <v>5</v>
      </c>
      <c r="AI17" s="121">
        <f>AF17/AF6</f>
        <v>0.10526315789473684</v>
      </c>
      <c r="AJ17" s="121">
        <f>AG17/AG6</f>
        <v>7.3770491803278687E-2</v>
      </c>
      <c r="AK17" s="122">
        <f>AH17/AH6</f>
        <v>0.45454545454545453</v>
      </c>
      <c r="AL17" s="158">
        <v>7</v>
      </c>
      <c r="AM17" s="159">
        <v>7</v>
      </c>
      <c r="AN17" s="157">
        <f>AL17-AM17</f>
        <v>0</v>
      </c>
      <c r="AO17" s="121">
        <f>AL17/AL6</f>
        <v>5.5118110236220472E-2</v>
      </c>
      <c r="AP17" s="121">
        <f>AM17/AM6</f>
        <v>7.1428571428571425E-2</v>
      </c>
      <c r="AQ17" s="122">
        <f>AN17/AN6</f>
        <v>0</v>
      </c>
      <c r="AR17" s="158">
        <v>2</v>
      </c>
      <c r="AS17" s="159">
        <v>0</v>
      </c>
      <c r="AT17" s="157">
        <f>AR17-AS17</f>
        <v>2</v>
      </c>
      <c r="AU17" s="121">
        <f>AR17/AR6</f>
        <v>1.5748031496062992E-2</v>
      </c>
      <c r="AV17" s="121">
        <f>AS17/AS6</f>
        <v>0</v>
      </c>
      <c r="AW17" s="122">
        <f>AT17/AT6</f>
        <v>1.9230769230769232E-2</v>
      </c>
      <c r="AX17" s="158">
        <v>8</v>
      </c>
      <c r="AY17" s="159">
        <v>2</v>
      </c>
      <c r="AZ17" s="157">
        <f>AX17-AY17</f>
        <v>6</v>
      </c>
      <c r="BA17" s="121">
        <f>AX17/AX6</f>
        <v>5.7142857142857141E-2</v>
      </c>
      <c r="BB17" s="121">
        <f>AY17/AY6</f>
        <v>2.2727272727272728E-2</v>
      </c>
      <c r="BC17" s="122">
        <f>AZ17/AZ6</f>
        <v>0.11538461538461539</v>
      </c>
      <c r="BD17" s="158">
        <v>0</v>
      </c>
      <c r="BE17" s="159">
        <v>0</v>
      </c>
      <c r="BF17" s="159">
        <v>0</v>
      </c>
      <c r="BG17" s="121">
        <f>BD17/BD6</f>
        <v>0</v>
      </c>
      <c r="BH17" s="121">
        <f>BE17/BE6</f>
        <v>0</v>
      </c>
      <c r="BI17" s="122">
        <v>0</v>
      </c>
      <c r="BJ17" s="158">
        <v>8</v>
      </c>
      <c r="BK17" s="159">
        <v>5</v>
      </c>
      <c r="BL17" s="157">
        <f>BJ17-BK17</f>
        <v>3</v>
      </c>
      <c r="BM17" s="121">
        <f>BJ17/BJ6</f>
        <v>0.10256410256410256</v>
      </c>
      <c r="BN17" s="121">
        <f>BK17/BK6</f>
        <v>0.125</v>
      </c>
      <c r="BO17" s="122">
        <f>BL17/BL6</f>
        <v>7.8947368421052627E-2</v>
      </c>
      <c r="BP17" s="158">
        <v>4</v>
      </c>
      <c r="BQ17" s="159">
        <v>1</v>
      </c>
      <c r="BR17" s="157">
        <f>BP17-BQ17</f>
        <v>3</v>
      </c>
      <c r="BS17" s="121">
        <f>BP17/BP6</f>
        <v>4.6511627906976744E-2</v>
      </c>
      <c r="BT17" s="121">
        <f>BQ17/BQ6</f>
        <v>1.9607843137254902E-2</v>
      </c>
      <c r="BU17" s="122">
        <f>BR17/BR6</f>
        <v>8.5714285714285715E-2</v>
      </c>
      <c r="BV17" s="158">
        <v>8</v>
      </c>
      <c r="BW17" s="159">
        <v>5</v>
      </c>
      <c r="BX17" s="157">
        <f>BV17-BW17</f>
        <v>3</v>
      </c>
      <c r="BY17" s="121">
        <f>BV17/BV6</f>
        <v>8.3333333333333329E-2</v>
      </c>
      <c r="BZ17" s="121">
        <f>BW17/BW6</f>
        <v>7.8125E-2</v>
      </c>
      <c r="CA17" s="122">
        <f>BX17/BX6</f>
        <v>9.375E-2</v>
      </c>
    </row>
    <row r="18" spans="1:79" x14ac:dyDescent="0.3">
      <c r="A18" s="2" t="s">
        <v>24</v>
      </c>
      <c r="B18" s="11">
        <v>63</v>
      </c>
      <c r="C18" s="11">
        <v>35</v>
      </c>
      <c r="D18" s="10">
        <f t="shared" si="0"/>
        <v>28</v>
      </c>
      <c r="E18" s="123">
        <f t="shared" ref="E18:E24" si="3">B18/$B$6</f>
        <v>6.6808059384941679E-2</v>
      </c>
      <c r="F18" s="121">
        <v>0.55555555555555558</v>
      </c>
      <c r="G18" s="128">
        <f t="shared" ref="G17:G24" si="4">D18/$D$6</f>
        <v>7.9772079772079771E-2</v>
      </c>
      <c r="H18" s="208">
        <f t="shared" si="1"/>
        <v>0</v>
      </c>
      <c r="I18" s="157">
        <f t="shared" si="2"/>
        <v>0</v>
      </c>
      <c r="J18" s="157">
        <f t="shared" ref="J18:J24" si="5">H18-I18</f>
        <v>0</v>
      </c>
      <c r="K18" s="128">
        <f>H18/$H$6</f>
        <v>0</v>
      </c>
      <c r="L18" s="128">
        <f>I18/$I$6</f>
        <v>0</v>
      </c>
      <c r="M18" s="124">
        <f t="shared" ref="M18:M24" si="6">J18/$J$6</f>
        <v>0</v>
      </c>
      <c r="N18" s="155">
        <v>0</v>
      </c>
      <c r="O18" s="156">
        <v>0</v>
      </c>
      <c r="P18" s="157">
        <f t="shared" ref="P18:P24" si="7">N18-O18</f>
        <v>0</v>
      </c>
      <c r="Q18" s="121">
        <f>N18/N6</f>
        <v>0</v>
      </c>
      <c r="R18" s="121">
        <f>O18/O6</f>
        <v>0</v>
      </c>
      <c r="S18" s="122">
        <f>P18/P6</f>
        <v>0</v>
      </c>
      <c r="T18" s="11">
        <v>19</v>
      </c>
      <c r="U18" s="11">
        <v>7</v>
      </c>
      <c r="V18" s="74">
        <f t="shared" ref="V18:V24" si="8">T18-U18</f>
        <v>12</v>
      </c>
      <c r="W18" s="121">
        <f>T18/T6</f>
        <v>0.13768115942028986</v>
      </c>
      <c r="X18" s="121">
        <f>U18/U6</f>
        <v>7.2916666666666671E-2</v>
      </c>
      <c r="Y18" s="121">
        <f>V18/V6</f>
        <v>0.2857142857142857</v>
      </c>
      <c r="Z18" s="155">
        <v>0</v>
      </c>
      <c r="AA18" s="156">
        <v>0</v>
      </c>
      <c r="AB18" s="157">
        <f t="shared" ref="AB18:AB24" si="9">Z18-AA18</f>
        <v>0</v>
      </c>
      <c r="AC18" s="121">
        <f>Z18/Z6</f>
        <v>0</v>
      </c>
      <c r="AD18" s="121">
        <f>AA18/AA6</f>
        <v>0</v>
      </c>
      <c r="AE18" s="122">
        <f>AB18/AB6</f>
        <v>0</v>
      </c>
      <c r="AF18" s="155">
        <v>7</v>
      </c>
      <c r="AG18" s="156">
        <v>6</v>
      </c>
      <c r="AH18" s="157">
        <f t="shared" ref="AH18:AH24" si="10">AF18-AG18</f>
        <v>1</v>
      </c>
      <c r="AI18" s="121">
        <f>AF18/AF6</f>
        <v>5.2631578947368418E-2</v>
      </c>
      <c r="AJ18" s="121">
        <f>AG18/AG6</f>
        <v>4.9180327868852458E-2</v>
      </c>
      <c r="AK18" s="122">
        <f>AH18/AH6</f>
        <v>9.0909090909090912E-2</v>
      </c>
      <c r="AL18" s="155">
        <v>10</v>
      </c>
      <c r="AM18" s="156">
        <v>6</v>
      </c>
      <c r="AN18" s="157">
        <f t="shared" ref="AN18:AN24" si="11">AL18-AM18</f>
        <v>4</v>
      </c>
      <c r="AO18" s="121">
        <f>AL18/AL6</f>
        <v>7.874015748031496E-2</v>
      </c>
      <c r="AP18" s="121">
        <f>AM18/AM6</f>
        <v>6.1224489795918366E-2</v>
      </c>
      <c r="AQ18" s="122">
        <f>AN18/AN6</f>
        <v>0.13793103448275862</v>
      </c>
      <c r="AR18" s="155">
        <v>3</v>
      </c>
      <c r="AS18" s="156">
        <v>1</v>
      </c>
      <c r="AT18" s="157">
        <f t="shared" ref="AT18:AT24" si="12">AR18-AS18</f>
        <v>2</v>
      </c>
      <c r="AU18" s="121">
        <f>AR18/AR6</f>
        <v>2.3622047244094488E-2</v>
      </c>
      <c r="AV18" s="121">
        <f>AS18/AS6</f>
        <v>4.3478260869565216E-2</v>
      </c>
      <c r="AW18" s="122">
        <f>AT18/AT6</f>
        <v>1.9230769230769232E-2</v>
      </c>
      <c r="AX18" s="155">
        <v>9</v>
      </c>
      <c r="AY18" s="156">
        <v>5</v>
      </c>
      <c r="AZ18" s="157">
        <f t="shared" ref="AZ18:AZ24" si="13">AX18-AY18</f>
        <v>4</v>
      </c>
      <c r="BA18" s="121">
        <f>AX18/AX6</f>
        <v>6.4285714285714279E-2</v>
      </c>
      <c r="BB18" s="121">
        <f>AY18/AY6</f>
        <v>5.6818181818181816E-2</v>
      </c>
      <c r="BC18" s="122">
        <f>AZ18/AZ6</f>
        <v>7.6923076923076927E-2</v>
      </c>
      <c r="BD18" s="155">
        <v>0</v>
      </c>
      <c r="BE18" s="156">
        <v>0</v>
      </c>
      <c r="BF18" s="156">
        <v>0</v>
      </c>
      <c r="BG18" s="121">
        <f>BD18/BD6</f>
        <v>0</v>
      </c>
      <c r="BH18" s="121">
        <f>BE18/BE6</f>
        <v>0</v>
      </c>
      <c r="BI18" s="122">
        <v>0</v>
      </c>
      <c r="BJ18" s="155">
        <v>2</v>
      </c>
      <c r="BK18" s="156">
        <v>0</v>
      </c>
      <c r="BL18" s="157">
        <f t="shared" ref="BL18:BL24" si="14">BJ18-BK18</f>
        <v>2</v>
      </c>
      <c r="BM18" s="121">
        <f>BJ18/BJ6</f>
        <v>2.564102564102564E-2</v>
      </c>
      <c r="BN18" s="121">
        <f>BK18/BK6</f>
        <v>0</v>
      </c>
      <c r="BO18" s="122">
        <f>BL18/BL6</f>
        <v>5.2631578947368418E-2</v>
      </c>
      <c r="BP18" s="155">
        <v>6</v>
      </c>
      <c r="BQ18" s="156">
        <v>4</v>
      </c>
      <c r="BR18" s="157">
        <f t="shared" ref="BR18:BR24" si="15">BP18-BQ18</f>
        <v>2</v>
      </c>
      <c r="BS18" s="121">
        <f>BP18/BP6</f>
        <v>6.9767441860465115E-2</v>
      </c>
      <c r="BT18" s="121">
        <f>BQ18/BQ6</f>
        <v>7.8431372549019607E-2</v>
      </c>
      <c r="BU18" s="122">
        <f>BR18/BR6</f>
        <v>5.7142857142857141E-2</v>
      </c>
      <c r="BV18" s="155">
        <v>7</v>
      </c>
      <c r="BW18" s="156">
        <v>6</v>
      </c>
      <c r="BX18" s="157">
        <f t="shared" ref="BX18:BX24" si="16">BV18-BW18</f>
        <v>1</v>
      </c>
      <c r="BY18" s="121">
        <f>BV18/BV6</f>
        <v>7.2916666666666671E-2</v>
      </c>
      <c r="BZ18" s="121">
        <f>BW18/BW6</f>
        <v>9.375E-2</v>
      </c>
      <c r="CA18" s="122">
        <f>BX18/BX6</f>
        <v>3.125E-2</v>
      </c>
    </row>
    <row r="19" spans="1:79" x14ac:dyDescent="0.3">
      <c r="A19" s="26" t="s">
        <v>25</v>
      </c>
      <c r="B19" s="10">
        <v>181</v>
      </c>
      <c r="C19" s="10">
        <v>116</v>
      </c>
      <c r="D19" s="10">
        <f t="shared" si="0"/>
        <v>65</v>
      </c>
      <c r="E19" s="123">
        <f t="shared" si="3"/>
        <v>0.19194061505832449</v>
      </c>
      <c r="F19" s="126">
        <v>0.64088397790055252</v>
      </c>
      <c r="G19" s="128">
        <f t="shared" si="4"/>
        <v>0.18518518518518517</v>
      </c>
      <c r="H19" s="208">
        <f t="shared" si="1"/>
        <v>1</v>
      </c>
      <c r="I19" s="157">
        <f t="shared" si="2"/>
        <v>0</v>
      </c>
      <c r="J19" s="157">
        <f>H19-I19</f>
        <v>1</v>
      </c>
      <c r="K19" s="128">
        <f>H19/$H$6</f>
        <v>6.6666666666666666E-2</v>
      </c>
      <c r="L19" s="128">
        <f>I19/$I$6</f>
        <v>0</v>
      </c>
      <c r="M19" s="124">
        <f t="shared" si="6"/>
        <v>0.16666666666666666</v>
      </c>
      <c r="N19" s="158">
        <v>1</v>
      </c>
      <c r="O19" s="159">
        <v>0</v>
      </c>
      <c r="P19" s="157">
        <f>N19-O19</f>
        <v>1</v>
      </c>
      <c r="Q19" s="121">
        <f>N19/N6</f>
        <v>0.14285714285714285</v>
      </c>
      <c r="R19" s="121">
        <f>O19/O6</f>
        <v>0</v>
      </c>
      <c r="S19" s="122">
        <f>P19/P6</f>
        <v>0.2</v>
      </c>
      <c r="T19" s="10">
        <v>24</v>
      </c>
      <c r="U19" s="10">
        <v>17</v>
      </c>
      <c r="V19" s="74">
        <f>T19-U19</f>
        <v>7</v>
      </c>
      <c r="W19" s="121">
        <f>T19/T6</f>
        <v>0.17391304347826086</v>
      </c>
      <c r="X19" s="121">
        <f>U19/U6</f>
        <v>0.17708333333333334</v>
      </c>
      <c r="Y19" s="121">
        <f>V19/V6</f>
        <v>0.16666666666666666</v>
      </c>
      <c r="Z19" s="158">
        <v>0</v>
      </c>
      <c r="AA19" s="159">
        <v>0</v>
      </c>
      <c r="AB19" s="157">
        <f>Z19-AA19</f>
        <v>0</v>
      </c>
      <c r="AC19" s="121">
        <f>Z19/Z6</f>
        <v>0</v>
      </c>
      <c r="AD19" s="121">
        <f>AA19/AA6</f>
        <v>0</v>
      </c>
      <c r="AE19" s="122">
        <f>AB19/AB6</f>
        <v>0</v>
      </c>
      <c r="AF19" s="158">
        <v>23</v>
      </c>
      <c r="AG19" s="159">
        <v>23</v>
      </c>
      <c r="AH19" s="157">
        <f>AF19-AG19</f>
        <v>0</v>
      </c>
      <c r="AI19" s="121">
        <f>AF19/AF6</f>
        <v>0.17293233082706766</v>
      </c>
      <c r="AJ19" s="121">
        <f>AG19/AG6</f>
        <v>0.18852459016393441</v>
      </c>
      <c r="AK19" s="122">
        <f>AH19/AH6</f>
        <v>0</v>
      </c>
      <c r="AL19" s="158">
        <v>32</v>
      </c>
      <c r="AM19" s="159">
        <v>25</v>
      </c>
      <c r="AN19" s="157">
        <f>AL19-AM19</f>
        <v>7</v>
      </c>
      <c r="AO19" s="121">
        <f>AL19/AL6</f>
        <v>0.25196850393700787</v>
      </c>
      <c r="AP19" s="121">
        <f>AM19/AM6</f>
        <v>0.25510204081632654</v>
      </c>
      <c r="AQ19" s="122">
        <f>AN19/AN6</f>
        <v>0.2413793103448276</v>
      </c>
      <c r="AR19" s="158">
        <v>22</v>
      </c>
      <c r="AS19" s="159">
        <v>4</v>
      </c>
      <c r="AT19" s="157">
        <f>AR19-AS19</f>
        <v>18</v>
      </c>
      <c r="AU19" s="121">
        <f>AR19/AR6</f>
        <v>0.17322834645669291</v>
      </c>
      <c r="AV19" s="121">
        <f>AS19/AS6</f>
        <v>0.17391304347826086</v>
      </c>
      <c r="AW19" s="122">
        <f>AT19/AT6</f>
        <v>0.17307692307692307</v>
      </c>
      <c r="AX19" s="158">
        <v>33</v>
      </c>
      <c r="AY19" s="159">
        <v>22</v>
      </c>
      <c r="AZ19" s="157">
        <f>AX19-AY19</f>
        <v>11</v>
      </c>
      <c r="BA19" s="121">
        <f>AX19/AX6</f>
        <v>0.23571428571428571</v>
      </c>
      <c r="BB19" s="121">
        <f>AY19/AY6</f>
        <v>0.25</v>
      </c>
      <c r="BC19" s="122">
        <f>AZ19/AZ6</f>
        <v>0.21153846153846154</v>
      </c>
      <c r="BD19" s="158">
        <v>0</v>
      </c>
      <c r="BE19" s="159">
        <v>0</v>
      </c>
      <c r="BF19" s="159">
        <f>BD19-BE19</f>
        <v>0</v>
      </c>
      <c r="BG19" s="121">
        <f>BD19/BD6</f>
        <v>0</v>
      </c>
      <c r="BH19" s="121">
        <f>BE19/BE6</f>
        <v>0</v>
      </c>
      <c r="BI19" s="122">
        <v>0</v>
      </c>
      <c r="BJ19" s="158">
        <v>19</v>
      </c>
      <c r="BK19" s="159">
        <v>9</v>
      </c>
      <c r="BL19" s="157">
        <f>BJ19-BK19</f>
        <v>10</v>
      </c>
      <c r="BM19" s="121">
        <f>BJ19/BJ6</f>
        <v>0.24358974358974358</v>
      </c>
      <c r="BN19" s="121">
        <f>BK19/BK6</f>
        <v>0.22500000000000001</v>
      </c>
      <c r="BO19" s="122">
        <f>BL19/BL6</f>
        <v>0.26315789473684209</v>
      </c>
      <c r="BP19" s="158">
        <v>13</v>
      </c>
      <c r="BQ19" s="159">
        <v>9</v>
      </c>
      <c r="BR19" s="157">
        <f>BP19-BQ19</f>
        <v>4</v>
      </c>
      <c r="BS19" s="121">
        <f>BP19/BP6</f>
        <v>0.15116279069767441</v>
      </c>
      <c r="BT19" s="121">
        <f>BQ19/BQ6</f>
        <v>0.17647058823529413</v>
      </c>
      <c r="BU19" s="122">
        <f>BR19/BR6</f>
        <v>0.11428571428571428</v>
      </c>
      <c r="BV19" s="158">
        <v>13</v>
      </c>
      <c r="BW19" s="159">
        <v>7</v>
      </c>
      <c r="BX19" s="157">
        <f>BV19-BW19</f>
        <v>6</v>
      </c>
      <c r="BY19" s="121">
        <f>BV19/BV6</f>
        <v>0.13541666666666666</v>
      </c>
      <c r="BZ19" s="121">
        <f>BW19/BW6</f>
        <v>0.109375</v>
      </c>
      <c r="CA19" s="122">
        <f>BX19/BX6</f>
        <v>0.1875</v>
      </c>
    </row>
    <row r="20" spans="1:79" x14ac:dyDescent="0.3">
      <c r="A20" s="2" t="s">
        <v>26</v>
      </c>
      <c r="B20" s="11">
        <v>173</v>
      </c>
      <c r="C20" s="11">
        <v>103</v>
      </c>
      <c r="D20" s="10">
        <f t="shared" si="0"/>
        <v>70</v>
      </c>
      <c r="E20" s="123">
        <f t="shared" si="3"/>
        <v>0.18345705196182396</v>
      </c>
      <c r="F20" s="121">
        <v>0.59537572254335258</v>
      </c>
      <c r="G20" s="128">
        <f t="shared" si="4"/>
        <v>0.19943019943019943</v>
      </c>
      <c r="H20" s="208">
        <f t="shared" si="1"/>
        <v>2</v>
      </c>
      <c r="I20" s="157">
        <f t="shared" si="2"/>
        <v>2</v>
      </c>
      <c r="J20" s="157">
        <f t="shared" si="5"/>
        <v>0</v>
      </c>
      <c r="K20" s="128">
        <f>H20/$H$6</f>
        <v>0.13333333333333333</v>
      </c>
      <c r="L20" s="128">
        <f>I20/$I$6</f>
        <v>0.22222222222222221</v>
      </c>
      <c r="M20" s="124">
        <f t="shared" si="6"/>
        <v>0</v>
      </c>
      <c r="N20" s="155">
        <v>0</v>
      </c>
      <c r="O20" s="156">
        <v>0</v>
      </c>
      <c r="P20" s="157">
        <f t="shared" si="7"/>
        <v>0</v>
      </c>
      <c r="Q20" s="121">
        <f>N20/N6</f>
        <v>0</v>
      </c>
      <c r="R20" s="121">
        <f>O20/O6</f>
        <v>0</v>
      </c>
      <c r="S20" s="122">
        <f>P20/P6</f>
        <v>0</v>
      </c>
      <c r="T20" s="11">
        <v>17</v>
      </c>
      <c r="U20" s="11">
        <v>11</v>
      </c>
      <c r="V20" s="74">
        <f t="shared" si="8"/>
        <v>6</v>
      </c>
      <c r="W20" s="121">
        <f>T20/T6</f>
        <v>0.12318840579710146</v>
      </c>
      <c r="X20" s="121">
        <f>U20/U6</f>
        <v>0.11458333333333333</v>
      </c>
      <c r="Y20" s="121">
        <f>V20/V6</f>
        <v>0.14285714285714285</v>
      </c>
      <c r="Z20" s="155">
        <v>1</v>
      </c>
      <c r="AA20" s="156">
        <v>1</v>
      </c>
      <c r="AB20" s="157">
        <f t="shared" si="9"/>
        <v>0</v>
      </c>
      <c r="AC20" s="121">
        <f>Z20/Z6</f>
        <v>0.16666666666666666</v>
      </c>
      <c r="AD20" s="121">
        <f>AA20/AA6</f>
        <v>0.2</v>
      </c>
      <c r="AE20" s="122">
        <f>AB20/AB6</f>
        <v>0</v>
      </c>
      <c r="AF20" s="155">
        <v>22</v>
      </c>
      <c r="AG20" s="156">
        <v>20</v>
      </c>
      <c r="AH20" s="157">
        <f t="shared" si="10"/>
        <v>2</v>
      </c>
      <c r="AI20" s="121">
        <f>AF20/AF6</f>
        <v>0.16541353383458646</v>
      </c>
      <c r="AJ20" s="121">
        <f>AG20/AG6</f>
        <v>0.16393442622950818</v>
      </c>
      <c r="AK20" s="122">
        <f>AH20/AH6</f>
        <v>0.18181818181818182</v>
      </c>
      <c r="AL20" s="155">
        <v>23</v>
      </c>
      <c r="AM20" s="156">
        <v>16</v>
      </c>
      <c r="AN20" s="157">
        <f t="shared" si="11"/>
        <v>7</v>
      </c>
      <c r="AO20" s="121">
        <f>AL20/AL6</f>
        <v>0.18110236220472442</v>
      </c>
      <c r="AP20" s="121">
        <f>AM20/AM6</f>
        <v>0.16326530612244897</v>
      </c>
      <c r="AQ20" s="122">
        <f>AN20/AN6</f>
        <v>0.2413793103448276</v>
      </c>
      <c r="AR20" s="155">
        <v>35</v>
      </c>
      <c r="AS20" s="156">
        <v>7</v>
      </c>
      <c r="AT20" s="157">
        <f t="shared" si="12"/>
        <v>28</v>
      </c>
      <c r="AU20" s="121">
        <f>AR20/AR6</f>
        <v>0.27559055118110237</v>
      </c>
      <c r="AV20" s="121">
        <f>AS20/AS6</f>
        <v>0.30434782608695654</v>
      </c>
      <c r="AW20" s="122">
        <f>AT20/AT6</f>
        <v>0.26923076923076922</v>
      </c>
      <c r="AX20" s="155">
        <v>29</v>
      </c>
      <c r="AY20" s="156">
        <v>22</v>
      </c>
      <c r="AZ20" s="157">
        <f t="shared" si="13"/>
        <v>7</v>
      </c>
      <c r="BA20" s="121">
        <f>AX20/AX6</f>
        <v>0.20714285714285716</v>
      </c>
      <c r="BB20" s="121">
        <f>AY20/AY6</f>
        <v>0.25</v>
      </c>
      <c r="BC20" s="122">
        <f>AZ20/AZ6</f>
        <v>0.13461538461538461</v>
      </c>
      <c r="BD20" s="155">
        <v>1</v>
      </c>
      <c r="BE20" s="156">
        <v>1</v>
      </c>
      <c r="BF20" s="156">
        <f t="shared" ref="BF18:BF24" si="17">BD20-BE20</f>
        <v>0</v>
      </c>
      <c r="BG20" s="121">
        <f>BD20/BD6</f>
        <v>0.5</v>
      </c>
      <c r="BH20" s="121">
        <f>BE20/BE6</f>
        <v>0.5</v>
      </c>
      <c r="BI20" s="122">
        <v>0</v>
      </c>
      <c r="BJ20" s="155">
        <v>14</v>
      </c>
      <c r="BK20" s="156">
        <v>7</v>
      </c>
      <c r="BL20" s="157">
        <f t="shared" si="14"/>
        <v>7</v>
      </c>
      <c r="BM20" s="121">
        <f>BJ20/BJ6</f>
        <v>0.17948717948717949</v>
      </c>
      <c r="BN20" s="121">
        <f>BK20/BK6</f>
        <v>0.17499999999999999</v>
      </c>
      <c r="BO20" s="122">
        <f>BL20/BL6</f>
        <v>0.18421052631578946</v>
      </c>
      <c r="BP20" s="155">
        <v>11</v>
      </c>
      <c r="BQ20" s="156">
        <v>5</v>
      </c>
      <c r="BR20" s="157">
        <f t="shared" si="15"/>
        <v>6</v>
      </c>
      <c r="BS20" s="121">
        <f>BP20/BP6</f>
        <v>0.12790697674418605</v>
      </c>
      <c r="BT20" s="121">
        <f>BQ20/BQ6</f>
        <v>9.8039215686274508E-2</v>
      </c>
      <c r="BU20" s="122">
        <f>BR20/BR6</f>
        <v>0.17142857142857143</v>
      </c>
      <c r="BV20" s="155">
        <v>20</v>
      </c>
      <c r="BW20" s="156">
        <v>13</v>
      </c>
      <c r="BX20" s="157">
        <f t="shared" si="16"/>
        <v>7</v>
      </c>
      <c r="BY20" s="121">
        <f>BV20/BV6</f>
        <v>0.20833333333333334</v>
      </c>
      <c r="BZ20" s="121">
        <f>BW20/BW6</f>
        <v>0.203125</v>
      </c>
      <c r="CA20" s="122">
        <f>BX20/BX6</f>
        <v>0.21875</v>
      </c>
    </row>
    <row r="21" spans="1:79" x14ac:dyDescent="0.3">
      <c r="A21" s="26" t="s">
        <v>27</v>
      </c>
      <c r="B21" s="10">
        <v>167</v>
      </c>
      <c r="C21" s="10">
        <v>107</v>
      </c>
      <c r="D21" s="10">
        <f t="shared" si="0"/>
        <v>60</v>
      </c>
      <c r="E21" s="123">
        <f t="shared" si="3"/>
        <v>0.17709437963944857</v>
      </c>
      <c r="F21" s="126">
        <v>0.64071856287425155</v>
      </c>
      <c r="G21" s="128">
        <f t="shared" si="4"/>
        <v>0.17094017094017094</v>
      </c>
      <c r="H21" s="208">
        <f t="shared" si="1"/>
        <v>2</v>
      </c>
      <c r="I21" s="157">
        <f t="shared" si="2"/>
        <v>1</v>
      </c>
      <c r="J21" s="157">
        <f t="shared" si="5"/>
        <v>1</v>
      </c>
      <c r="K21" s="128">
        <f>H21/$H$6</f>
        <v>0.13333333333333333</v>
      </c>
      <c r="L21" s="128">
        <f>I21/$I$6</f>
        <v>0.1111111111111111</v>
      </c>
      <c r="M21" s="124">
        <f t="shared" si="6"/>
        <v>0.16666666666666666</v>
      </c>
      <c r="N21" s="158">
        <v>1</v>
      </c>
      <c r="O21" s="159">
        <v>0</v>
      </c>
      <c r="P21" s="157">
        <f t="shared" si="7"/>
        <v>1</v>
      </c>
      <c r="Q21" s="121">
        <f>N21/N6</f>
        <v>0.14285714285714285</v>
      </c>
      <c r="R21" s="121">
        <f>O21/O6</f>
        <v>0</v>
      </c>
      <c r="S21" s="122">
        <f>P21/P6</f>
        <v>0.2</v>
      </c>
      <c r="T21" s="10">
        <v>21</v>
      </c>
      <c r="U21" s="10">
        <v>14</v>
      </c>
      <c r="V21" s="74">
        <f t="shared" si="8"/>
        <v>7</v>
      </c>
      <c r="W21" s="121">
        <f>T21/T6</f>
        <v>0.15217391304347827</v>
      </c>
      <c r="X21" s="121">
        <f>U21/U6</f>
        <v>0.14583333333333334</v>
      </c>
      <c r="Y21" s="121">
        <f>V21/V6</f>
        <v>0.16666666666666666</v>
      </c>
      <c r="Z21" s="158">
        <v>1</v>
      </c>
      <c r="AA21" s="159">
        <v>1</v>
      </c>
      <c r="AB21" s="157">
        <f t="shared" si="9"/>
        <v>0</v>
      </c>
      <c r="AC21" s="121">
        <f>Z21/Z6</f>
        <v>0.16666666666666666</v>
      </c>
      <c r="AD21" s="121">
        <f>AA21/AA6</f>
        <v>0.2</v>
      </c>
      <c r="AE21" s="122">
        <f>AB21/AB6</f>
        <v>0</v>
      </c>
      <c r="AF21" s="158">
        <v>30</v>
      </c>
      <c r="AG21" s="159">
        <v>29</v>
      </c>
      <c r="AH21" s="157">
        <f t="shared" si="10"/>
        <v>1</v>
      </c>
      <c r="AI21" s="121">
        <f>AF21/AF6</f>
        <v>0.22556390977443608</v>
      </c>
      <c r="AJ21" s="121">
        <f>AG21/AG6</f>
        <v>0.23770491803278687</v>
      </c>
      <c r="AK21" s="122">
        <f>AH21/AH6</f>
        <v>9.0909090909090912E-2</v>
      </c>
      <c r="AL21" s="158">
        <v>17</v>
      </c>
      <c r="AM21" s="159">
        <v>12</v>
      </c>
      <c r="AN21" s="157">
        <f t="shared" si="11"/>
        <v>5</v>
      </c>
      <c r="AO21" s="121">
        <f>AL21/AL6</f>
        <v>0.13385826771653545</v>
      </c>
      <c r="AP21" s="121">
        <f>AM21/AM6</f>
        <v>0.12244897959183673</v>
      </c>
      <c r="AQ21" s="122">
        <f>AN21/AN6</f>
        <v>0.17241379310344829</v>
      </c>
      <c r="AR21" s="158">
        <v>26</v>
      </c>
      <c r="AS21" s="159">
        <v>2</v>
      </c>
      <c r="AT21" s="157">
        <f t="shared" si="12"/>
        <v>24</v>
      </c>
      <c r="AU21" s="121">
        <f>AR21/AR6</f>
        <v>0.20472440944881889</v>
      </c>
      <c r="AV21" s="121">
        <f>AS21/AS6</f>
        <v>8.6956521739130432E-2</v>
      </c>
      <c r="AW21" s="122">
        <f>AT21/AT6</f>
        <v>0.23076923076923078</v>
      </c>
      <c r="AX21" s="158">
        <v>22</v>
      </c>
      <c r="AY21" s="159">
        <v>15</v>
      </c>
      <c r="AZ21" s="157">
        <f t="shared" si="13"/>
        <v>7</v>
      </c>
      <c r="BA21" s="121">
        <f>AX21/AX6</f>
        <v>0.15714285714285714</v>
      </c>
      <c r="BB21" s="121">
        <f>AY21/AY6</f>
        <v>0.17045454545454544</v>
      </c>
      <c r="BC21" s="122">
        <f>AZ21/AZ6</f>
        <v>0.13461538461538461</v>
      </c>
      <c r="BD21" s="158">
        <v>0</v>
      </c>
      <c r="BE21" s="159">
        <v>0</v>
      </c>
      <c r="BF21" s="159">
        <f t="shared" si="17"/>
        <v>0</v>
      </c>
      <c r="BG21" s="121">
        <f>BD21/BD6</f>
        <v>0</v>
      </c>
      <c r="BH21" s="121">
        <f>BE21/BE6</f>
        <v>0</v>
      </c>
      <c r="BI21" s="122">
        <v>0</v>
      </c>
      <c r="BJ21" s="158">
        <v>12</v>
      </c>
      <c r="BK21" s="159">
        <v>8</v>
      </c>
      <c r="BL21" s="157">
        <f t="shared" si="14"/>
        <v>4</v>
      </c>
      <c r="BM21" s="121">
        <f>BJ21/BJ6</f>
        <v>0.15384615384615385</v>
      </c>
      <c r="BN21" s="121">
        <f>BK21/BK6</f>
        <v>0.2</v>
      </c>
      <c r="BO21" s="122">
        <f>BL21/BL6</f>
        <v>0.10526315789473684</v>
      </c>
      <c r="BP21" s="158">
        <v>21</v>
      </c>
      <c r="BQ21" s="159">
        <v>13</v>
      </c>
      <c r="BR21" s="157">
        <f t="shared" si="15"/>
        <v>8</v>
      </c>
      <c r="BS21" s="121">
        <f>BP21/BP6</f>
        <v>0.2441860465116279</v>
      </c>
      <c r="BT21" s="121">
        <f>BQ21/BQ6</f>
        <v>0.25490196078431371</v>
      </c>
      <c r="BU21" s="122">
        <f>BR21/BR6</f>
        <v>0.22857142857142856</v>
      </c>
      <c r="BV21" s="158">
        <v>16</v>
      </c>
      <c r="BW21" s="159">
        <v>13</v>
      </c>
      <c r="BX21" s="157">
        <f t="shared" si="16"/>
        <v>3</v>
      </c>
      <c r="BY21" s="121">
        <f>BV21/BV6</f>
        <v>0.16666666666666666</v>
      </c>
      <c r="BZ21" s="121">
        <f>BW21/BW6</f>
        <v>0.203125</v>
      </c>
      <c r="CA21" s="122">
        <f>BX21/BX6</f>
        <v>9.375E-2</v>
      </c>
    </row>
    <row r="22" spans="1:79" x14ac:dyDescent="0.3">
      <c r="A22" s="2" t="s">
        <v>28</v>
      </c>
      <c r="B22" s="11">
        <v>187</v>
      </c>
      <c r="C22" s="11">
        <v>132</v>
      </c>
      <c r="D22" s="10">
        <f t="shared" si="0"/>
        <v>55</v>
      </c>
      <c r="E22" s="123">
        <f t="shared" si="3"/>
        <v>0.19830328738069988</v>
      </c>
      <c r="F22" s="121">
        <v>0.70588235294117652</v>
      </c>
      <c r="G22" s="128">
        <f t="shared" si="4"/>
        <v>0.15669515669515668</v>
      </c>
      <c r="H22" s="208">
        <f t="shared" si="1"/>
        <v>3</v>
      </c>
      <c r="I22" s="157">
        <f t="shared" si="2"/>
        <v>2</v>
      </c>
      <c r="J22" s="157">
        <f t="shared" si="5"/>
        <v>1</v>
      </c>
      <c r="K22" s="128">
        <f>H22/$H$6</f>
        <v>0.2</v>
      </c>
      <c r="L22" s="128">
        <f>I22/$I$6</f>
        <v>0.22222222222222221</v>
      </c>
      <c r="M22" s="124">
        <f t="shared" si="6"/>
        <v>0.16666666666666666</v>
      </c>
      <c r="N22" s="155">
        <v>2</v>
      </c>
      <c r="O22" s="156">
        <v>1</v>
      </c>
      <c r="P22" s="157">
        <f t="shared" si="7"/>
        <v>1</v>
      </c>
      <c r="Q22" s="121">
        <f>N22/N6</f>
        <v>0.2857142857142857</v>
      </c>
      <c r="R22" s="121">
        <f>O22/O6</f>
        <v>0.5</v>
      </c>
      <c r="S22" s="122">
        <f>P22/P6</f>
        <v>0.2</v>
      </c>
      <c r="T22" s="11">
        <v>34</v>
      </c>
      <c r="U22" s="11">
        <v>28</v>
      </c>
      <c r="V22" s="74">
        <f t="shared" si="8"/>
        <v>6</v>
      </c>
      <c r="W22" s="121">
        <f>T22/T6</f>
        <v>0.24637681159420291</v>
      </c>
      <c r="X22" s="121">
        <f>U22/U6</f>
        <v>0.29166666666666669</v>
      </c>
      <c r="Y22" s="121">
        <f>V22/V6</f>
        <v>0.14285714285714285</v>
      </c>
      <c r="Z22" s="155">
        <v>0</v>
      </c>
      <c r="AA22" s="156">
        <v>0</v>
      </c>
      <c r="AB22" s="157">
        <f t="shared" si="9"/>
        <v>0</v>
      </c>
      <c r="AC22" s="121">
        <f>Z22/Z6</f>
        <v>0</v>
      </c>
      <c r="AD22" s="121">
        <f>AA22/AA6</f>
        <v>0</v>
      </c>
      <c r="AE22" s="122">
        <f>AB22/AB6</f>
        <v>0</v>
      </c>
      <c r="AF22" s="155">
        <v>25</v>
      </c>
      <c r="AG22" s="156">
        <v>24</v>
      </c>
      <c r="AH22" s="157">
        <f t="shared" si="10"/>
        <v>1</v>
      </c>
      <c r="AI22" s="121">
        <f>AF22/AF6</f>
        <v>0.18796992481203006</v>
      </c>
      <c r="AJ22" s="121">
        <f>AG22/AG6</f>
        <v>0.19672131147540983</v>
      </c>
      <c r="AK22" s="122">
        <f>AH22/AH6</f>
        <v>9.0909090909090912E-2</v>
      </c>
      <c r="AL22" s="155">
        <v>25</v>
      </c>
      <c r="AM22" s="156">
        <v>22</v>
      </c>
      <c r="AN22" s="157">
        <f t="shared" si="11"/>
        <v>3</v>
      </c>
      <c r="AO22" s="121">
        <f>AL22/AL6</f>
        <v>0.19685039370078741</v>
      </c>
      <c r="AP22" s="121">
        <f>AM22/AM6</f>
        <v>0.22448979591836735</v>
      </c>
      <c r="AQ22" s="122">
        <f>AN22/AN6</f>
        <v>0.10344827586206896</v>
      </c>
      <c r="AR22" s="155">
        <v>24</v>
      </c>
      <c r="AS22" s="156">
        <v>7</v>
      </c>
      <c r="AT22" s="157">
        <f t="shared" si="12"/>
        <v>17</v>
      </c>
      <c r="AU22" s="121">
        <f>AR22/AR6</f>
        <v>0.1889763779527559</v>
      </c>
      <c r="AV22" s="121">
        <f>AS22/AS6</f>
        <v>0.30434782608695654</v>
      </c>
      <c r="AW22" s="122">
        <f>AT22/AT6</f>
        <v>0.16346153846153846</v>
      </c>
      <c r="AX22" s="155">
        <v>30</v>
      </c>
      <c r="AY22" s="156">
        <v>20</v>
      </c>
      <c r="AZ22" s="157">
        <f t="shared" si="13"/>
        <v>10</v>
      </c>
      <c r="BA22" s="121">
        <f>AX22/AX6</f>
        <v>0.21428571428571427</v>
      </c>
      <c r="BB22" s="121">
        <f>AY22/AY6</f>
        <v>0.22727272727272727</v>
      </c>
      <c r="BC22" s="122">
        <f>AZ22/AZ6</f>
        <v>0.19230769230769232</v>
      </c>
      <c r="BD22" s="155">
        <v>1</v>
      </c>
      <c r="BE22" s="156">
        <v>1</v>
      </c>
      <c r="BF22" s="156">
        <f t="shared" si="17"/>
        <v>0</v>
      </c>
      <c r="BG22" s="121">
        <f>BD22/BD6</f>
        <v>0.5</v>
      </c>
      <c r="BH22" s="121">
        <f>BE22/BE6</f>
        <v>0.5</v>
      </c>
      <c r="BI22" s="122">
        <v>0</v>
      </c>
      <c r="BJ22" s="155">
        <v>12</v>
      </c>
      <c r="BK22" s="156">
        <v>5</v>
      </c>
      <c r="BL22" s="157">
        <f t="shared" si="14"/>
        <v>7</v>
      </c>
      <c r="BM22" s="121">
        <f>BJ22/BJ6</f>
        <v>0.15384615384615385</v>
      </c>
      <c r="BN22" s="121">
        <f>BK22/BK6</f>
        <v>0.125</v>
      </c>
      <c r="BO22" s="122">
        <f>BL22/BL6</f>
        <v>0.18421052631578946</v>
      </c>
      <c r="BP22" s="155">
        <v>16</v>
      </c>
      <c r="BQ22" s="156">
        <v>10</v>
      </c>
      <c r="BR22" s="157">
        <f t="shared" si="15"/>
        <v>6</v>
      </c>
      <c r="BS22" s="121">
        <f>BP22/BP6</f>
        <v>0.18604651162790697</v>
      </c>
      <c r="BT22" s="121">
        <f>BQ22/BQ6</f>
        <v>0.19607843137254902</v>
      </c>
      <c r="BU22" s="122">
        <f>BR22/BR6</f>
        <v>0.17142857142857143</v>
      </c>
      <c r="BV22" s="155">
        <v>18</v>
      </c>
      <c r="BW22" s="156">
        <v>14</v>
      </c>
      <c r="BX22" s="157">
        <f t="shared" si="16"/>
        <v>4</v>
      </c>
      <c r="BY22" s="121">
        <f>BV22/BV6</f>
        <v>0.1875</v>
      </c>
      <c r="BZ22" s="121">
        <f>BW22/BW6</f>
        <v>0.21875</v>
      </c>
      <c r="CA22" s="122">
        <f>BX22/BX6</f>
        <v>0.125</v>
      </c>
    </row>
    <row r="23" spans="1:79" x14ac:dyDescent="0.3">
      <c r="A23" s="26" t="s">
        <v>29</v>
      </c>
      <c r="B23" s="10">
        <v>92</v>
      </c>
      <c r="C23" s="10">
        <v>52</v>
      </c>
      <c r="D23" s="10">
        <f t="shared" si="0"/>
        <v>40</v>
      </c>
      <c r="E23" s="123">
        <f t="shared" si="3"/>
        <v>9.7560975609756101E-2</v>
      </c>
      <c r="F23" s="126">
        <v>0.56521739130434778</v>
      </c>
      <c r="G23" s="128">
        <f t="shared" si="4"/>
        <v>0.11396011396011396</v>
      </c>
      <c r="H23" s="208">
        <f t="shared" si="1"/>
        <v>3</v>
      </c>
      <c r="I23" s="157">
        <f t="shared" si="2"/>
        <v>2</v>
      </c>
      <c r="J23" s="157">
        <f t="shared" si="5"/>
        <v>1</v>
      </c>
      <c r="K23" s="128">
        <f>H23/$H$6</f>
        <v>0.2</v>
      </c>
      <c r="L23" s="128">
        <f>I23/$I$6</f>
        <v>0.22222222222222221</v>
      </c>
      <c r="M23" s="124">
        <f t="shared" si="6"/>
        <v>0.16666666666666666</v>
      </c>
      <c r="N23" s="158">
        <v>0</v>
      </c>
      <c r="O23" s="159">
        <v>0</v>
      </c>
      <c r="P23" s="157">
        <f t="shared" si="7"/>
        <v>0</v>
      </c>
      <c r="Q23" s="121">
        <f>N23/N6</f>
        <v>0</v>
      </c>
      <c r="R23" s="121">
        <f>O23/O6</f>
        <v>0</v>
      </c>
      <c r="S23" s="122">
        <f>P23/P6</f>
        <v>0</v>
      </c>
      <c r="T23" s="10">
        <v>16</v>
      </c>
      <c r="U23" s="10">
        <v>14</v>
      </c>
      <c r="V23" s="74">
        <f t="shared" si="8"/>
        <v>2</v>
      </c>
      <c r="W23" s="121">
        <f>T23/T6</f>
        <v>0.11594202898550725</v>
      </c>
      <c r="X23" s="121">
        <f>U23/U6</f>
        <v>0.14583333333333334</v>
      </c>
      <c r="Y23" s="121">
        <f>V23/V6</f>
        <v>4.7619047619047616E-2</v>
      </c>
      <c r="Z23" s="158">
        <v>3</v>
      </c>
      <c r="AA23" s="159">
        <v>2</v>
      </c>
      <c r="AB23" s="157">
        <f t="shared" si="9"/>
        <v>1</v>
      </c>
      <c r="AC23" s="121">
        <f>Z23/Z6</f>
        <v>0.5</v>
      </c>
      <c r="AD23" s="121">
        <f>AA23/AA6</f>
        <v>0.4</v>
      </c>
      <c r="AE23" s="122">
        <f>AB23/AB6</f>
        <v>1</v>
      </c>
      <c r="AF23" s="158">
        <v>11</v>
      </c>
      <c r="AG23" s="159">
        <v>10</v>
      </c>
      <c r="AH23" s="157">
        <f t="shared" si="10"/>
        <v>1</v>
      </c>
      <c r="AI23" s="121">
        <f>AF23/AF6</f>
        <v>8.2706766917293228E-2</v>
      </c>
      <c r="AJ23" s="121">
        <f>AG23/AG6</f>
        <v>8.1967213114754092E-2</v>
      </c>
      <c r="AK23" s="122">
        <f>AH23/AH6</f>
        <v>9.0909090909090912E-2</v>
      </c>
      <c r="AL23" s="158">
        <v>10</v>
      </c>
      <c r="AM23" s="159">
        <v>8</v>
      </c>
      <c r="AN23" s="157">
        <f t="shared" si="11"/>
        <v>2</v>
      </c>
      <c r="AO23" s="121">
        <f>AL23/AL6</f>
        <v>7.874015748031496E-2</v>
      </c>
      <c r="AP23" s="121">
        <f>AM23/AM6</f>
        <v>8.1632653061224483E-2</v>
      </c>
      <c r="AQ23" s="122">
        <f>AN23/AN6</f>
        <v>6.8965517241379309E-2</v>
      </c>
      <c r="AR23" s="158">
        <v>12</v>
      </c>
      <c r="AS23" s="159">
        <v>1</v>
      </c>
      <c r="AT23" s="157">
        <f t="shared" si="12"/>
        <v>11</v>
      </c>
      <c r="AU23" s="121">
        <f>AR23/AR6</f>
        <v>9.4488188976377951E-2</v>
      </c>
      <c r="AV23" s="121">
        <f>AS23/AS6</f>
        <v>4.3478260869565216E-2</v>
      </c>
      <c r="AW23" s="122">
        <f>AT23/AT6</f>
        <v>0.10576923076923077</v>
      </c>
      <c r="AX23" s="158">
        <v>9</v>
      </c>
      <c r="AY23" s="159">
        <v>2</v>
      </c>
      <c r="AZ23" s="157">
        <f t="shared" si="13"/>
        <v>7</v>
      </c>
      <c r="BA23" s="121">
        <f>AX23/AX6</f>
        <v>6.4285714285714279E-2</v>
      </c>
      <c r="BB23" s="121">
        <f>AY23/AY6</f>
        <v>2.2727272727272728E-2</v>
      </c>
      <c r="BC23" s="122">
        <f>AZ23/AZ6</f>
        <v>0.13461538461538461</v>
      </c>
      <c r="BD23" s="158">
        <v>0</v>
      </c>
      <c r="BE23" s="159">
        <v>0</v>
      </c>
      <c r="BF23" s="159">
        <f t="shared" si="17"/>
        <v>0</v>
      </c>
      <c r="BG23" s="121">
        <f>BD23/BD6</f>
        <v>0</v>
      </c>
      <c r="BH23" s="121">
        <f>BE23/BE6</f>
        <v>0</v>
      </c>
      <c r="BI23" s="122">
        <v>0</v>
      </c>
      <c r="BJ23" s="158">
        <v>8</v>
      </c>
      <c r="BK23" s="159">
        <v>4</v>
      </c>
      <c r="BL23" s="157">
        <f t="shared" si="14"/>
        <v>4</v>
      </c>
      <c r="BM23" s="121">
        <f>BJ23/BJ6</f>
        <v>0.10256410256410256</v>
      </c>
      <c r="BN23" s="121">
        <f>BK23/BK6</f>
        <v>0.1</v>
      </c>
      <c r="BO23" s="122">
        <f>BL23/BL6</f>
        <v>0.10526315789473684</v>
      </c>
      <c r="BP23" s="158">
        <v>12</v>
      </c>
      <c r="BQ23" s="159">
        <v>6</v>
      </c>
      <c r="BR23" s="157">
        <f t="shared" si="15"/>
        <v>6</v>
      </c>
      <c r="BS23" s="121">
        <f>BP23/BP6</f>
        <v>0.13953488372093023</v>
      </c>
      <c r="BT23" s="121">
        <f>BQ23/BQ6</f>
        <v>0.11764705882352941</v>
      </c>
      <c r="BU23" s="122">
        <f>BR23/BR6</f>
        <v>0.17142857142857143</v>
      </c>
      <c r="BV23" s="158">
        <v>11</v>
      </c>
      <c r="BW23" s="159">
        <v>5</v>
      </c>
      <c r="BX23" s="157">
        <f t="shared" si="16"/>
        <v>6</v>
      </c>
      <c r="BY23" s="121">
        <f>BV23/BV6</f>
        <v>0.11458333333333333</v>
      </c>
      <c r="BZ23" s="121">
        <f>BW23/BW6</f>
        <v>7.8125E-2</v>
      </c>
      <c r="CA23" s="122">
        <f>BX23/BX6</f>
        <v>0.1875</v>
      </c>
    </row>
    <row r="24" spans="1:79" x14ac:dyDescent="0.3">
      <c r="A24" s="2" t="s">
        <v>30</v>
      </c>
      <c r="B24" s="11">
        <v>22</v>
      </c>
      <c r="C24" s="11">
        <v>14</v>
      </c>
      <c r="D24" s="10">
        <f t="shared" si="0"/>
        <v>8</v>
      </c>
      <c r="E24" s="123">
        <f t="shared" si="3"/>
        <v>2.3329798515376459E-2</v>
      </c>
      <c r="F24" s="121">
        <v>0.63636363636363635</v>
      </c>
      <c r="G24" s="128">
        <f t="shared" si="4"/>
        <v>2.2792022792022793E-2</v>
      </c>
      <c r="H24" s="208">
        <f t="shared" si="1"/>
        <v>3</v>
      </c>
      <c r="I24" s="157">
        <f t="shared" si="2"/>
        <v>1</v>
      </c>
      <c r="J24" s="157">
        <f t="shared" si="5"/>
        <v>2</v>
      </c>
      <c r="K24" s="128">
        <f>H24/$H$6</f>
        <v>0.2</v>
      </c>
      <c r="L24" s="128">
        <f>I24/$I$6</f>
        <v>0.1111111111111111</v>
      </c>
      <c r="M24" s="124">
        <f t="shared" si="6"/>
        <v>0.33333333333333331</v>
      </c>
      <c r="N24" s="155">
        <v>2</v>
      </c>
      <c r="O24" s="156">
        <v>0</v>
      </c>
      <c r="P24" s="157">
        <f t="shared" si="7"/>
        <v>2</v>
      </c>
      <c r="Q24" s="121">
        <f>N24/N6</f>
        <v>0.2857142857142857</v>
      </c>
      <c r="R24" s="121">
        <f>O24/O6</f>
        <v>0</v>
      </c>
      <c r="S24" s="122">
        <f>P24/P6</f>
        <v>0.4</v>
      </c>
      <c r="T24" s="11">
        <v>3</v>
      </c>
      <c r="U24" s="11">
        <v>3</v>
      </c>
      <c r="V24" s="74">
        <f t="shared" si="8"/>
        <v>0</v>
      </c>
      <c r="W24" s="121">
        <f>T24/T6</f>
        <v>2.1739130434782608E-2</v>
      </c>
      <c r="X24" s="121">
        <f>U24/U6</f>
        <v>3.125E-2</v>
      </c>
      <c r="Y24" s="121">
        <f>V24/V6</f>
        <v>0</v>
      </c>
      <c r="Z24" s="155">
        <v>1</v>
      </c>
      <c r="AA24" s="156">
        <v>1</v>
      </c>
      <c r="AB24" s="157">
        <f t="shared" si="9"/>
        <v>0</v>
      </c>
      <c r="AC24" s="121">
        <f>Z24/Z6</f>
        <v>0.16666666666666666</v>
      </c>
      <c r="AD24" s="121">
        <f>AA24/AA6</f>
        <v>0.2</v>
      </c>
      <c r="AE24" s="122">
        <f>AB24/AB6</f>
        <v>0</v>
      </c>
      <c r="AF24" s="155">
        <v>1</v>
      </c>
      <c r="AG24" s="156">
        <v>1</v>
      </c>
      <c r="AH24" s="157">
        <f t="shared" si="10"/>
        <v>0</v>
      </c>
      <c r="AI24" s="121">
        <f>AF24/AF6</f>
        <v>7.5187969924812026E-3</v>
      </c>
      <c r="AJ24" s="121">
        <f>AG24/AG6</f>
        <v>8.1967213114754103E-3</v>
      </c>
      <c r="AK24" s="122">
        <f>AH24/AH6</f>
        <v>0</v>
      </c>
      <c r="AL24" s="155">
        <v>3</v>
      </c>
      <c r="AM24" s="156">
        <v>2</v>
      </c>
      <c r="AN24" s="157">
        <f t="shared" si="11"/>
        <v>1</v>
      </c>
      <c r="AO24" s="121">
        <f>AL24/AL6</f>
        <v>2.3622047244094488E-2</v>
      </c>
      <c r="AP24" s="121">
        <f>AM24/AM6</f>
        <v>2.0408163265306121E-2</v>
      </c>
      <c r="AQ24" s="122">
        <f>AN24/AN6</f>
        <v>3.4482758620689655E-2</v>
      </c>
      <c r="AR24" s="155">
        <v>3</v>
      </c>
      <c r="AS24" s="156">
        <v>1</v>
      </c>
      <c r="AT24" s="157">
        <f t="shared" si="12"/>
        <v>2</v>
      </c>
      <c r="AU24" s="121">
        <f>AR24/AR6</f>
        <v>2.3622047244094488E-2</v>
      </c>
      <c r="AV24" s="121">
        <f>AS24/AS6</f>
        <v>4.3478260869565216E-2</v>
      </c>
      <c r="AW24" s="122">
        <f>AT24/AT6</f>
        <v>1.9230769230769232E-2</v>
      </c>
      <c r="AX24" s="155">
        <v>0</v>
      </c>
      <c r="AY24" s="156">
        <v>0</v>
      </c>
      <c r="AZ24" s="157">
        <f t="shared" si="13"/>
        <v>0</v>
      </c>
      <c r="BA24" s="121">
        <f>AX24/AX6</f>
        <v>0</v>
      </c>
      <c r="BB24" s="121">
        <f>AY24/AY6</f>
        <v>0</v>
      </c>
      <c r="BC24" s="122">
        <f>AZ24/AZ6</f>
        <v>0</v>
      </c>
      <c r="BD24" s="155">
        <v>0</v>
      </c>
      <c r="BE24" s="156">
        <v>0</v>
      </c>
      <c r="BF24" s="156">
        <f t="shared" si="17"/>
        <v>0</v>
      </c>
      <c r="BG24" s="121">
        <f>BD24/BD6</f>
        <v>0</v>
      </c>
      <c r="BH24" s="121">
        <f>BE24/BE6</f>
        <v>0</v>
      </c>
      <c r="BI24" s="122">
        <v>0</v>
      </c>
      <c r="BJ24" s="155">
        <v>3</v>
      </c>
      <c r="BK24" s="156">
        <v>2</v>
      </c>
      <c r="BL24" s="157">
        <f t="shared" si="14"/>
        <v>1</v>
      </c>
      <c r="BM24" s="121">
        <f>BJ24/BJ6</f>
        <v>3.8461538461538464E-2</v>
      </c>
      <c r="BN24" s="121">
        <f>BK24/BK6</f>
        <v>0.05</v>
      </c>
      <c r="BO24" s="122">
        <f>BL24/BL6</f>
        <v>2.6315789473684209E-2</v>
      </c>
      <c r="BP24" s="155">
        <v>3</v>
      </c>
      <c r="BQ24" s="156">
        <v>3</v>
      </c>
      <c r="BR24" s="157">
        <f t="shared" si="15"/>
        <v>0</v>
      </c>
      <c r="BS24" s="121">
        <f>BP24/BP6</f>
        <v>3.4883720930232558E-2</v>
      </c>
      <c r="BT24" s="121">
        <f>BQ24/BQ6</f>
        <v>5.8823529411764705E-2</v>
      </c>
      <c r="BU24" s="122">
        <f>BR24/BR6</f>
        <v>0</v>
      </c>
      <c r="BV24" s="155">
        <v>3</v>
      </c>
      <c r="BW24" s="156">
        <v>1</v>
      </c>
      <c r="BX24" s="157">
        <f t="shared" si="16"/>
        <v>2</v>
      </c>
      <c r="BY24" s="121">
        <f>BV24/BV6</f>
        <v>3.125E-2</v>
      </c>
      <c r="BZ24" s="121">
        <f>BW24/BW6</f>
        <v>1.5625E-2</v>
      </c>
      <c r="CA24" s="122">
        <f>BX24/BX6</f>
        <v>6.25E-2</v>
      </c>
    </row>
    <row r="25" spans="1:79" x14ac:dyDescent="0.3">
      <c r="A25" s="2"/>
      <c r="B25" s="1"/>
      <c r="C25" s="1"/>
      <c r="D25" s="1"/>
      <c r="E25" s="120"/>
      <c r="F25" s="1"/>
      <c r="G25" s="121"/>
      <c r="H25" s="164"/>
      <c r="I25" s="165"/>
      <c r="J25" s="165"/>
      <c r="K25" s="165"/>
      <c r="L25" s="165"/>
      <c r="M25" s="166"/>
      <c r="N25" s="164"/>
      <c r="O25" s="165"/>
      <c r="P25" s="165"/>
      <c r="Q25" s="165"/>
      <c r="R25" s="165"/>
      <c r="S25" s="166"/>
      <c r="T25" s="1"/>
      <c r="U25" s="1"/>
      <c r="V25" s="1"/>
      <c r="W25" s="1"/>
      <c r="X25" s="1"/>
      <c r="Y25" s="1"/>
      <c r="Z25" s="164"/>
      <c r="AA25" s="165"/>
      <c r="AB25" s="165"/>
      <c r="AC25" s="165"/>
      <c r="AD25" s="165"/>
      <c r="AE25" s="166"/>
      <c r="AF25" s="164"/>
      <c r="AG25" s="165"/>
      <c r="AH25" s="165"/>
      <c r="AI25" s="165"/>
      <c r="AJ25" s="165"/>
      <c r="AK25" s="166"/>
      <c r="AL25" s="164"/>
      <c r="AM25" s="165"/>
      <c r="AN25" s="165"/>
      <c r="AO25" s="165"/>
      <c r="AP25" s="165"/>
      <c r="AQ25" s="166"/>
      <c r="AR25" s="164"/>
      <c r="AS25" s="165"/>
      <c r="AT25" s="165"/>
      <c r="AU25" s="165"/>
      <c r="AV25" s="165"/>
      <c r="AW25" s="166"/>
      <c r="AX25" s="164"/>
      <c r="AY25" s="165"/>
      <c r="AZ25" s="165"/>
      <c r="BA25" s="165"/>
      <c r="BB25" s="165"/>
      <c r="BC25" s="166"/>
      <c r="BD25" s="164"/>
      <c r="BE25" s="165"/>
      <c r="BF25" s="165"/>
      <c r="BG25" s="165"/>
      <c r="BH25" s="165"/>
      <c r="BI25" s="166"/>
      <c r="BJ25" s="164"/>
      <c r="BK25" s="165"/>
      <c r="BL25" s="165"/>
      <c r="BM25" s="165"/>
      <c r="BN25" s="165"/>
      <c r="BO25" s="166"/>
      <c r="BP25" s="164"/>
      <c r="BQ25" s="165"/>
      <c r="BR25" s="165"/>
      <c r="BS25" s="165"/>
      <c r="BT25" s="165"/>
      <c r="BU25" s="166"/>
      <c r="BV25" s="164"/>
      <c r="BW25" s="165"/>
      <c r="BX25" s="165"/>
      <c r="BY25" s="165"/>
      <c r="BZ25" s="165"/>
      <c r="CA25" s="166"/>
    </row>
    <row r="26" spans="1:79" ht="43.2" x14ac:dyDescent="0.3">
      <c r="A26" s="27" t="s">
        <v>31</v>
      </c>
      <c r="B26" s="34" t="s">
        <v>14</v>
      </c>
      <c r="C26" s="35" t="s">
        <v>155</v>
      </c>
      <c r="D26" s="35" t="s">
        <v>326</v>
      </c>
      <c r="E26" s="125" t="s">
        <v>162</v>
      </c>
      <c r="F26" s="36" t="s">
        <v>329</v>
      </c>
      <c r="G26" s="35" t="s">
        <v>327</v>
      </c>
      <c r="H26" s="9" t="s">
        <v>158</v>
      </c>
      <c r="I26" s="154" t="s">
        <v>161</v>
      </c>
      <c r="J26" s="35" t="s">
        <v>326</v>
      </c>
      <c r="K26" s="153" t="s">
        <v>177</v>
      </c>
      <c r="L26" s="153" t="s">
        <v>331</v>
      </c>
      <c r="M26" s="127" t="s">
        <v>327</v>
      </c>
      <c r="N26" s="6" t="s">
        <v>112</v>
      </c>
      <c r="O26" s="153" t="s">
        <v>332</v>
      </c>
      <c r="P26" s="35" t="s">
        <v>326</v>
      </c>
      <c r="Q26" s="153" t="s">
        <v>175</v>
      </c>
      <c r="R26" s="153" t="s">
        <v>331</v>
      </c>
      <c r="S26" s="127" t="s">
        <v>327</v>
      </c>
      <c r="T26" s="3" t="s">
        <v>111</v>
      </c>
      <c r="U26" s="3" t="s">
        <v>145</v>
      </c>
      <c r="V26" s="35" t="s">
        <v>326</v>
      </c>
      <c r="W26" s="3" t="s">
        <v>172</v>
      </c>
      <c r="X26" s="3" t="s">
        <v>331</v>
      </c>
      <c r="Y26" s="35" t="s">
        <v>327</v>
      </c>
      <c r="Z26" s="6" t="s">
        <v>113</v>
      </c>
      <c r="AA26" s="153" t="s">
        <v>146</v>
      </c>
      <c r="AB26" s="35" t="s">
        <v>326</v>
      </c>
      <c r="AC26" s="153" t="s">
        <v>173</v>
      </c>
      <c r="AD26" s="153" t="s">
        <v>331</v>
      </c>
      <c r="AE26" s="127" t="s">
        <v>327</v>
      </c>
      <c r="AF26" s="6" t="s">
        <v>82</v>
      </c>
      <c r="AG26" s="7" t="s">
        <v>147</v>
      </c>
      <c r="AH26" s="35" t="s">
        <v>326</v>
      </c>
      <c r="AI26" s="153" t="s">
        <v>163</v>
      </c>
      <c r="AJ26" s="153" t="s">
        <v>331</v>
      </c>
      <c r="AK26" s="127" t="s">
        <v>327</v>
      </c>
      <c r="AL26" s="6" t="s">
        <v>114</v>
      </c>
      <c r="AM26" s="153" t="s">
        <v>148</v>
      </c>
      <c r="AN26" s="35" t="s">
        <v>326</v>
      </c>
      <c r="AO26" s="153" t="s">
        <v>164</v>
      </c>
      <c r="AP26" s="153" t="s">
        <v>331</v>
      </c>
      <c r="AQ26" s="127" t="s">
        <v>327</v>
      </c>
      <c r="AR26" s="6" t="s">
        <v>115</v>
      </c>
      <c r="AS26" s="153" t="s">
        <v>149</v>
      </c>
      <c r="AT26" s="35" t="s">
        <v>326</v>
      </c>
      <c r="AU26" s="153" t="s">
        <v>165</v>
      </c>
      <c r="AV26" s="153" t="s">
        <v>331</v>
      </c>
      <c r="AW26" s="127" t="s">
        <v>327</v>
      </c>
      <c r="AX26" s="6" t="s">
        <v>116</v>
      </c>
      <c r="AY26" s="153" t="s">
        <v>150</v>
      </c>
      <c r="AZ26" s="35" t="s">
        <v>326</v>
      </c>
      <c r="BA26" s="153" t="s">
        <v>166</v>
      </c>
      <c r="BB26" s="153" t="s">
        <v>331</v>
      </c>
      <c r="BC26" s="127" t="s">
        <v>327</v>
      </c>
      <c r="BD26" s="6" t="s">
        <v>117</v>
      </c>
      <c r="BE26" s="153" t="s">
        <v>151</v>
      </c>
      <c r="BF26" s="35" t="s">
        <v>326</v>
      </c>
      <c r="BG26" s="153" t="s">
        <v>167</v>
      </c>
      <c r="BH26" s="153" t="s">
        <v>331</v>
      </c>
      <c r="BI26" s="127" t="s">
        <v>327</v>
      </c>
      <c r="BJ26" s="6" t="s">
        <v>118</v>
      </c>
      <c r="BK26" s="153" t="s">
        <v>152</v>
      </c>
      <c r="BL26" s="35" t="s">
        <v>326</v>
      </c>
      <c r="BM26" s="153" t="s">
        <v>168</v>
      </c>
      <c r="BN26" s="153" t="s">
        <v>331</v>
      </c>
      <c r="BO26" s="127" t="s">
        <v>327</v>
      </c>
      <c r="BP26" s="6" t="s">
        <v>119</v>
      </c>
      <c r="BQ26" s="153" t="s">
        <v>153</v>
      </c>
      <c r="BR26" s="35" t="s">
        <v>326</v>
      </c>
      <c r="BS26" s="153" t="s">
        <v>169</v>
      </c>
      <c r="BT26" s="153" t="s">
        <v>331</v>
      </c>
      <c r="BU26" s="127" t="s">
        <v>327</v>
      </c>
      <c r="BV26" s="6" t="s">
        <v>120</v>
      </c>
      <c r="BW26" s="153" t="s">
        <v>154</v>
      </c>
      <c r="BX26" s="35" t="s">
        <v>326</v>
      </c>
      <c r="BY26" s="153" t="s">
        <v>170</v>
      </c>
      <c r="BZ26" s="153" t="s">
        <v>331</v>
      </c>
      <c r="CA26" s="127" t="s">
        <v>327</v>
      </c>
    </row>
    <row r="27" spans="1:79" x14ac:dyDescent="0.3">
      <c r="A27" s="28" t="s">
        <v>32</v>
      </c>
      <c r="B27" s="10">
        <v>515</v>
      </c>
      <c r="C27" s="10">
        <v>318</v>
      </c>
      <c r="D27" s="10">
        <f>B27-C27</f>
        <v>197</v>
      </c>
      <c r="E27" s="123">
        <f>B27/$B$6</f>
        <v>0.54612937433722164</v>
      </c>
      <c r="F27" s="126">
        <v>0.6174757281553398</v>
      </c>
      <c r="G27" s="128">
        <f>D27/$D$6</f>
        <v>0.56125356125356129</v>
      </c>
      <c r="H27" s="208">
        <f>N27+Z27+BD27</f>
        <v>7</v>
      </c>
      <c r="I27" s="157">
        <f>O27+AA27+BE27</f>
        <v>3</v>
      </c>
      <c r="J27" s="157">
        <f t="shared" ref="J27:J30" si="18">H27-I27</f>
        <v>4</v>
      </c>
      <c r="K27" s="128">
        <f t="shared" ref="K27:K30" si="19">H27/$H$6</f>
        <v>0.46666666666666667</v>
      </c>
      <c r="L27" s="128">
        <f t="shared" ref="L27:L30" si="20">I27/$I$6</f>
        <v>0.33333333333333331</v>
      </c>
      <c r="M27" s="124">
        <f t="shared" ref="M27:M30" si="21">J27/$J$6</f>
        <v>0.66666666666666663</v>
      </c>
      <c r="N27" s="158">
        <v>3</v>
      </c>
      <c r="O27" s="159">
        <v>0</v>
      </c>
      <c r="P27" s="157">
        <f t="shared" ref="P27:P30" si="22">N27-O27</f>
        <v>3</v>
      </c>
      <c r="Q27" s="121">
        <f>N27/N6</f>
        <v>0.42857142857142855</v>
      </c>
      <c r="R27" s="121">
        <f>O27/O6</f>
        <v>0</v>
      </c>
      <c r="S27" s="122">
        <f>P27/P6</f>
        <v>0.6</v>
      </c>
      <c r="T27" s="10">
        <v>115</v>
      </c>
      <c r="U27" s="10">
        <v>78</v>
      </c>
      <c r="V27" s="74">
        <f t="shared" ref="V27:V30" si="23">T27-U27</f>
        <v>37</v>
      </c>
      <c r="W27" s="121">
        <f>T27/T6</f>
        <v>0.83333333333333337</v>
      </c>
      <c r="X27" s="121">
        <f>U27/U6</f>
        <v>0.8125</v>
      </c>
      <c r="Y27" s="121">
        <f>V27/V6</f>
        <v>0.88095238095238093</v>
      </c>
      <c r="Z27" s="158">
        <v>4</v>
      </c>
      <c r="AA27" s="159">
        <v>3</v>
      </c>
      <c r="AB27" s="157">
        <f t="shared" ref="AB27:AB30" si="24">Z27-AA27</f>
        <v>1</v>
      </c>
      <c r="AC27" s="121">
        <f>Z27/Z6</f>
        <v>0.66666666666666663</v>
      </c>
      <c r="AD27" s="121">
        <f>AA27/AA6</f>
        <v>0.6</v>
      </c>
      <c r="AE27" s="122">
        <f>AB27/AB6</f>
        <v>1</v>
      </c>
      <c r="AF27" s="158">
        <v>68</v>
      </c>
      <c r="AG27" s="159">
        <v>67</v>
      </c>
      <c r="AH27" s="157">
        <f t="shared" ref="AH27:AH30" si="25">AF27-AG27</f>
        <v>1</v>
      </c>
      <c r="AI27" s="121">
        <f>AF27/AF6</f>
        <v>0.51127819548872178</v>
      </c>
      <c r="AJ27" s="121">
        <f>AG27/AG6</f>
        <v>0.54918032786885251</v>
      </c>
      <c r="AK27" s="122">
        <f>AH27/AH6</f>
        <v>9.0909090909090912E-2</v>
      </c>
      <c r="AL27" s="158">
        <v>43</v>
      </c>
      <c r="AM27" s="159">
        <v>33</v>
      </c>
      <c r="AN27" s="157">
        <f t="shared" ref="AN27:AN30" si="26">AL27-AM27</f>
        <v>10</v>
      </c>
      <c r="AO27" s="121">
        <f>AL27/AL6</f>
        <v>0.33858267716535434</v>
      </c>
      <c r="AP27" s="121">
        <f>AM27/AM6</f>
        <v>0.33673469387755101</v>
      </c>
      <c r="AQ27" s="122">
        <f>AN27/AN6</f>
        <v>0.34482758620689657</v>
      </c>
      <c r="AR27" s="158">
        <v>61</v>
      </c>
      <c r="AS27" s="159">
        <v>9</v>
      </c>
      <c r="AT27" s="157">
        <f t="shared" ref="AT27:AT30" si="27">AR27-AS27</f>
        <v>52</v>
      </c>
      <c r="AU27" s="121">
        <f>AR27/AR6</f>
        <v>0.48031496062992124</v>
      </c>
      <c r="AV27" s="121">
        <f>AS27/AS6</f>
        <v>0.39130434782608697</v>
      </c>
      <c r="AW27" s="122">
        <f>AT27/AT6</f>
        <v>0.5</v>
      </c>
      <c r="AX27" s="158">
        <v>81</v>
      </c>
      <c r="AY27" s="159">
        <v>51</v>
      </c>
      <c r="AZ27" s="157">
        <f t="shared" ref="AZ27:AZ30" si="28">AX27-AY27</f>
        <v>30</v>
      </c>
      <c r="BA27" s="121">
        <f>AX27/AX6</f>
        <v>0.57857142857142863</v>
      </c>
      <c r="BB27" s="121">
        <f>AY27/AY6</f>
        <v>0.57954545454545459</v>
      </c>
      <c r="BC27" s="122">
        <f>AZ27/AZ6</f>
        <v>0.57692307692307687</v>
      </c>
      <c r="BD27" s="158">
        <v>0</v>
      </c>
      <c r="BE27" s="159">
        <v>0</v>
      </c>
      <c r="BF27" s="157">
        <f t="shared" ref="BF27:BF30" si="29">BD27-BE27</f>
        <v>0</v>
      </c>
      <c r="BG27" s="121">
        <f>BD27/BD6</f>
        <v>0</v>
      </c>
      <c r="BH27" s="121">
        <f>BE27/BE6</f>
        <v>0</v>
      </c>
      <c r="BI27" s="122" t="e">
        <f>BF27/BF6</f>
        <v>#DIV/0!</v>
      </c>
      <c r="BJ27" s="158">
        <v>41</v>
      </c>
      <c r="BK27" s="159">
        <v>18</v>
      </c>
      <c r="BL27" s="157">
        <f t="shared" ref="BL27:BL30" si="30">BJ27-BK27</f>
        <v>23</v>
      </c>
      <c r="BM27" s="121">
        <f>BJ27/BJ6</f>
        <v>0.52564102564102566</v>
      </c>
      <c r="BN27" s="121">
        <f>BK27/BK6</f>
        <v>0.45</v>
      </c>
      <c r="BO27" s="122">
        <f>BL27/BL6</f>
        <v>0.60526315789473684</v>
      </c>
      <c r="BP27" s="158">
        <v>50</v>
      </c>
      <c r="BQ27" s="159">
        <v>27</v>
      </c>
      <c r="BR27" s="157">
        <f t="shared" ref="BR27:BR30" si="31">BP27-BQ27</f>
        <v>23</v>
      </c>
      <c r="BS27" s="121">
        <f>BP27/BP6</f>
        <v>0.58139534883720934</v>
      </c>
      <c r="BT27" s="121">
        <f>BQ27/BQ6</f>
        <v>0.52941176470588236</v>
      </c>
      <c r="BU27" s="122">
        <f>BR27/BR6</f>
        <v>0.65714285714285714</v>
      </c>
      <c r="BV27" s="158">
        <v>47</v>
      </c>
      <c r="BW27" s="159">
        <v>32</v>
      </c>
      <c r="BX27" s="157">
        <f t="shared" ref="BX27:BX30" si="32">BV27-BW27</f>
        <v>15</v>
      </c>
      <c r="BY27" s="121">
        <f>BV27/BV6</f>
        <v>0.48958333333333331</v>
      </c>
      <c r="BZ27" s="121">
        <f>BW27/BW6</f>
        <v>0.5</v>
      </c>
      <c r="CA27" s="122">
        <f>BX27/BX6</f>
        <v>0.46875</v>
      </c>
    </row>
    <row r="28" spans="1:79" x14ac:dyDescent="0.3">
      <c r="A28" s="29" t="s">
        <v>33</v>
      </c>
      <c r="B28" s="11">
        <v>276</v>
      </c>
      <c r="C28" s="11">
        <v>165</v>
      </c>
      <c r="D28" s="10">
        <f>B28-C28</f>
        <v>111</v>
      </c>
      <c r="E28" s="123">
        <f>B28/$B$6</f>
        <v>0.29268292682926828</v>
      </c>
      <c r="F28" s="121">
        <v>0.59782608695652173</v>
      </c>
      <c r="G28" s="128">
        <f>D28/$D$6</f>
        <v>0.31623931623931623</v>
      </c>
      <c r="H28" s="208">
        <f>N28+Z28+BD28</f>
        <v>4</v>
      </c>
      <c r="I28" s="157">
        <f>O28+AA28+BE28</f>
        <v>3</v>
      </c>
      <c r="J28" s="157">
        <f t="shared" si="18"/>
        <v>1</v>
      </c>
      <c r="K28" s="128">
        <f t="shared" si="19"/>
        <v>0.26666666666666666</v>
      </c>
      <c r="L28" s="128">
        <f t="shared" si="20"/>
        <v>0.33333333333333331</v>
      </c>
      <c r="M28" s="124">
        <f t="shared" si="21"/>
        <v>0.16666666666666666</v>
      </c>
      <c r="N28" s="155">
        <v>2</v>
      </c>
      <c r="O28" s="156">
        <v>1</v>
      </c>
      <c r="P28" s="157">
        <f t="shared" si="22"/>
        <v>1</v>
      </c>
      <c r="Q28" s="121">
        <f>N28/N6</f>
        <v>0.2857142857142857</v>
      </c>
      <c r="R28" s="121">
        <f>O28/O6</f>
        <v>0.5</v>
      </c>
      <c r="S28" s="122">
        <f>P28/P6</f>
        <v>0.2</v>
      </c>
      <c r="T28" s="11">
        <v>16</v>
      </c>
      <c r="U28" s="11">
        <v>11</v>
      </c>
      <c r="V28" s="74">
        <f t="shared" si="23"/>
        <v>5</v>
      </c>
      <c r="W28" s="121">
        <f>T28/T6</f>
        <v>0.11594202898550725</v>
      </c>
      <c r="X28" s="121">
        <f>U28/U6</f>
        <v>0.11458333333333333</v>
      </c>
      <c r="Y28" s="121">
        <f>V28/V6</f>
        <v>0.11904761904761904</v>
      </c>
      <c r="Z28" s="155">
        <v>1</v>
      </c>
      <c r="AA28" s="156">
        <v>1</v>
      </c>
      <c r="AB28" s="157">
        <f t="shared" si="24"/>
        <v>0</v>
      </c>
      <c r="AC28" s="121">
        <f>Z28/Z6</f>
        <v>0.16666666666666666</v>
      </c>
      <c r="AD28" s="121">
        <f>AA28/AA6</f>
        <v>0.2</v>
      </c>
      <c r="AE28" s="122">
        <f>AB28/AB6</f>
        <v>0</v>
      </c>
      <c r="AF28" s="155">
        <v>33</v>
      </c>
      <c r="AG28" s="156">
        <v>28</v>
      </c>
      <c r="AH28" s="157">
        <f t="shared" si="25"/>
        <v>5</v>
      </c>
      <c r="AI28" s="121">
        <f>AF28/AF6</f>
        <v>0.24812030075187969</v>
      </c>
      <c r="AJ28" s="121">
        <f>AG28/AG6</f>
        <v>0.22950819672131148</v>
      </c>
      <c r="AK28" s="122">
        <f>AH28/AH6</f>
        <v>0.45454545454545453</v>
      </c>
      <c r="AL28" s="155">
        <v>53</v>
      </c>
      <c r="AM28" s="156">
        <v>39</v>
      </c>
      <c r="AN28" s="157">
        <f t="shared" si="26"/>
        <v>14</v>
      </c>
      <c r="AO28" s="121">
        <f>AL28/AL6</f>
        <v>0.41732283464566927</v>
      </c>
      <c r="AP28" s="121">
        <f>AM28/AM6</f>
        <v>0.39795918367346939</v>
      </c>
      <c r="AQ28" s="122">
        <f>AN28/AN6</f>
        <v>0.48275862068965519</v>
      </c>
      <c r="AR28" s="155">
        <v>52</v>
      </c>
      <c r="AS28" s="156">
        <v>12</v>
      </c>
      <c r="AT28" s="157">
        <f t="shared" si="27"/>
        <v>40</v>
      </c>
      <c r="AU28" s="121">
        <f>AR28/AR6</f>
        <v>0.40944881889763779</v>
      </c>
      <c r="AV28" s="121">
        <f>AS28/AS6</f>
        <v>0.52173913043478259</v>
      </c>
      <c r="AW28" s="122">
        <f>AT28/AT6</f>
        <v>0.38461538461538464</v>
      </c>
      <c r="AX28" s="155">
        <v>34</v>
      </c>
      <c r="AY28" s="156">
        <v>20</v>
      </c>
      <c r="AZ28" s="157">
        <f t="shared" si="28"/>
        <v>14</v>
      </c>
      <c r="BA28" s="121">
        <f>AX28/AX6</f>
        <v>0.24285714285714285</v>
      </c>
      <c r="BB28" s="121">
        <f>AY28/AY6</f>
        <v>0.22727272727272727</v>
      </c>
      <c r="BC28" s="122">
        <f>AZ28/AZ6</f>
        <v>0.26923076923076922</v>
      </c>
      <c r="BD28" s="155">
        <v>1</v>
      </c>
      <c r="BE28" s="156">
        <v>1</v>
      </c>
      <c r="BF28" s="157">
        <f t="shared" si="29"/>
        <v>0</v>
      </c>
      <c r="BG28" s="121">
        <f>BD28/BD6</f>
        <v>0.5</v>
      </c>
      <c r="BH28" s="121">
        <f>BE28/BE6</f>
        <v>0.5</v>
      </c>
      <c r="BI28" s="122" t="e">
        <f>BF28/BF6</f>
        <v>#DIV/0!</v>
      </c>
      <c r="BJ28" s="155">
        <v>24</v>
      </c>
      <c r="BK28" s="156">
        <v>14</v>
      </c>
      <c r="BL28" s="157">
        <f t="shared" si="30"/>
        <v>10</v>
      </c>
      <c r="BM28" s="121">
        <f>BJ28/BJ6</f>
        <v>0.30769230769230771</v>
      </c>
      <c r="BN28" s="121">
        <f>BK28/BK6</f>
        <v>0.35</v>
      </c>
      <c r="BO28" s="122">
        <f>BL28/BL6</f>
        <v>0.26315789473684209</v>
      </c>
      <c r="BP28" s="155">
        <v>31</v>
      </c>
      <c r="BQ28" s="156">
        <v>20</v>
      </c>
      <c r="BR28" s="157">
        <f t="shared" si="31"/>
        <v>11</v>
      </c>
      <c r="BS28" s="121">
        <f>BP28/BP6</f>
        <v>0.36046511627906974</v>
      </c>
      <c r="BT28" s="121">
        <f>BQ28/BQ6</f>
        <v>0.39215686274509803</v>
      </c>
      <c r="BU28" s="122">
        <f>BR28/BR6</f>
        <v>0.31428571428571428</v>
      </c>
      <c r="BV28" s="155">
        <v>29</v>
      </c>
      <c r="BW28" s="156">
        <v>18</v>
      </c>
      <c r="BX28" s="157">
        <f t="shared" si="32"/>
        <v>11</v>
      </c>
      <c r="BY28" s="121">
        <f>BV28/BV6</f>
        <v>0.30208333333333331</v>
      </c>
      <c r="BZ28" s="121">
        <f>BW28/BW6</f>
        <v>0.28125</v>
      </c>
      <c r="CA28" s="122">
        <f>BX28/BX6</f>
        <v>0.34375</v>
      </c>
    </row>
    <row r="29" spans="1:79" x14ac:dyDescent="0.3">
      <c r="A29" s="28" t="s">
        <v>34</v>
      </c>
      <c r="B29" s="10">
        <v>92</v>
      </c>
      <c r="C29" s="10">
        <v>62</v>
      </c>
      <c r="D29" s="10">
        <f>B29-C29</f>
        <v>30</v>
      </c>
      <c r="E29" s="123">
        <f>B29/$B$6</f>
        <v>9.7560975609756101E-2</v>
      </c>
      <c r="F29" s="126">
        <v>0.67391304347826086</v>
      </c>
      <c r="G29" s="128">
        <f>D29/$D$6</f>
        <v>8.5470085470085472E-2</v>
      </c>
      <c r="H29" s="208">
        <f>N29+Z29+BD29</f>
        <v>3</v>
      </c>
      <c r="I29" s="157">
        <f>O29+AA29+BE29</f>
        <v>2</v>
      </c>
      <c r="J29" s="157">
        <f t="shared" si="18"/>
        <v>1</v>
      </c>
      <c r="K29" s="128">
        <f t="shared" si="19"/>
        <v>0.2</v>
      </c>
      <c r="L29" s="128">
        <f t="shared" si="20"/>
        <v>0.22222222222222221</v>
      </c>
      <c r="M29" s="124">
        <f t="shared" si="21"/>
        <v>0.16666666666666666</v>
      </c>
      <c r="N29" s="158">
        <v>1</v>
      </c>
      <c r="O29" s="159">
        <v>0</v>
      </c>
      <c r="P29" s="157">
        <f t="shared" si="22"/>
        <v>1</v>
      </c>
      <c r="Q29" s="121">
        <f>N29/N6</f>
        <v>0.14285714285714285</v>
      </c>
      <c r="R29" s="121">
        <f>O29/O6</f>
        <v>0</v>
      </c>
      <c r="S29" s="122">
        <f>P29/P6</f>
        <v>0.2</v>
      </c>
      <c r="T29" s="10">
        <v>1</v>
      </c>
      <c r="U29" s="10">
        <v>1</v>
      </c>
      <c r="V29" s="74">
        <f t="shared" si="23"/>
        <v>0</v>
      </c>
      <c r="W29" s="121">
        <f>T29/T6</f>
        <v>7.246376811594203E-3</v>
      </c>
      <c r="X29" s="121">
        <f>U29/U6</f>
        <v>1.0416666666666666E-2</v>
      </c>
      <c r="Y29" s="121">
        <f>V29/V6</f>
        <v>0</v>
      </c>
      <c r="Z29" s="158">
        <v>1</v>
      </c>
      <c r="AA29" s="159">
        <v>1</v>
      </c>
      <c r="AB29" s="157">
        <f t="shared" si="24"/>
        <v>0</v>
      </c>
      <c r="AC29" s="121">
        <f>Z29/Z6</f>
        <v>0.16666666666666666</v>
      </c>
      <c r="AD29" s="121">
        <f>AA29/AA6</f>
        <v>0.2</v>
      </c>
      <c r="AE29" s="122">
        <f>AB29/AB6</f>
        <v>0</v>
      </c>
      <c r="AF29" s="158">
        <v>15</v>
      </c>
      <c r="AG29" s="159">
        <v>13</v>
      </c>
      <c r="AH29" s="157">
        <f t="shared" si="25"/>
        <v>2</v>
      </c>
      <c r="AI29" s="121">
        <f>AF29/AF6</f>
        <v>0.11278195488721804</v>
      </c>
      <c r="AJ29" s="121">
        <f>AG29/AG6</f>
        <v>0.10655737704918032</v>
      </c>
      <c r="AK29" s="122">
        <f>AH29/AH6</f>
        <v>0.18181818181818182</v>
      </c>
      <c r="AL29" s="158">
        <v>19</v>
      </c>
      <c r="AM29" s="159">
        <v>15</v>
      </c>
      <c r="AN29" s="157">
        <f t="shared" si="26"/>
        <v>4</v>
      </c>
      <c r="AO29" s="121">
        <f>AL29/AL6</f>
        <v>0.14960629921259844</v>
      </c>
      <c r="AP29" s="121">
        <f>AM29/AM6</f>
        <v>0.15306122448979592</v>
      </c>
      <c r="AQ29" s="122">
        <f>AN29/AN6</f>
        <v>0.13793103448275862</v>
      </c>
      <c r="AR29" s="158">
        <v>14</v>
      </c>
      <c r="AS29" s="159">
        <v>2</v>
      </c>
      <c r="AT29" s="157">
        <f t="shared" si="27"/>
        <v>12</v>
      </c>
      <c r="AU29" s="121">
        <f>AR29/AR6</f>
        <v>0.11023622047244094</v>
      </c>
      <c r="AV29" s="121">
        <f>AS29/AS6</f>
        <v>8.6956521739130432E-2</v>
      </c>
      <c r="AW29" s="122">
        <f>AT29/AT6</f>
        <v>0.11538461538461539</v>
      </c>
      <c r="AX29" s="158">
        <v>12</v>
      </c>
      <c r="AY29" s="159">
        <v>8</v>
      </c>
      <c r="AZ29" s="157">
        <f t="shared" si="28"/>
        <v>4</v>
      </c>
      <c r="BA29" s="121">
        <f>AX29/AX6</f>
        <v>8.5714285714285715E-2</v>
      </c>
      <c r="BB29" s="121">
        <f>AY29/AY6</f>
        <v>9.0909090909090912E-2</v>
      </c>
      <c r="BC29" s="122">
        <f>AZ29/AZ6</f>
        <v>7.6923076923076927E-2</v>
      </c>
      <c r="BD29" s="158">
        <v>1</v>
      </c>
      <c r="BE29" s="159">
        <v>1</v>
      </c>
      <c r="BF29" s="157">
        <f t="shared" si="29"/>
        <v>0</v>
      </c>
      <c r="BG29" s="121">
        <f>BD29/BD6</f>
        <v>0.5</v>
      </c>
      <c r="BH29" s="121">
        <f>BE29/BE6</f>
        <v>0.5</v>
      </c>
      <c r="BI29" s="122" t="e">
        <f>BF29/BF6</f>
        <v>#DIV/0!</v>
      </c>
      <c r="BJ29" s="158">
        <v>8</v>
      </c>
      <c r="BK29" s="159">
        <v>6</v>
      </c>
      <c r="BL29" s="157">
        <f t="shared" si="30"/>
        <v>2</v>
      </c>
      <c r="BM29" s="121">
        <f>BJ29/BJ6</f>
        <v>0.10256410256410256</v>
      </c>
      <c r="BN29" s="121">
        <f>BK29/BK6</f>
        <v>0.15</v>
      </c>
      <c r="BO29" s="122">
        <f>BL29/BL6</f>
        <v>5.2631578947368418E-2</v>
      </c>
      <c r="BP29" s="158">
        <v>4</v>
      </c>
      <c r="BQ29" s="159">
        <v>3</v>
      </c>
      <c r="BR29" s="157">
        <f t="shared" si="31"/>
        <v>1</v>
      </c>
      <c r="BS29" s="121">
        <f>BP29/BP6</f>
        <v>4.6511627906976744E-2</v>
      </c>
      <c r="BT29" s="121">
        <f>BQ29/BQ6</f>
        <v>5.8823529411764705E-2</v>
      </c>
      <c r="BU29" s="122">
        <f>BR29/BR6</f>
        <v>2.8571428571428571E-2</v>
      </c>
      <c r="BV29" s="158">
        <v>16</v>
      </c>
      <c r="BW29" s="159">
        <v>12</v>
      </c>
      <c r="BX29" s="157">
        <f t="shared" si="32"/>
        <v>4</v>
      </c>
      <c r="BY29" s="121">
        <f>BV29/BV6</f>
        <v>0.16666666666666666</v>
      </c>
      <c r="BZ29" s="121">
        <f>BW29/BW6</f>
        <v>0.1875</v>
      </c>
      <c r="CA29" s="122">
        <f>BX29/BX6</f>
        <v>0.125</v>
      </c>
    </row>
    <row r="30" spans="1:79" x14ac:dyDescent="0.3">
      <c r="A30" s="29" t="s">
        <v>35</v>
      </c>
      <c r="B30" s="11">
        <v>30</v>
      </c>
      <c r="C30" s="11">
        <v>27</v>
      </c>
      <c r="D30" s="10">
        <f>B30-C30</f>
        <v>3</v>
      </c>
      <c r="E30" s="123">
        <f>B30/$B$6</f>
        <v>3.1813361611876985E-2</v>
      </c>
      <c r="F30" s="121">
        <v>0.9</v>
      </c>
      <c r="G30" s="128">
        <f>D30/$D$6</f>
        <v>8.5470085470085479E-3</v>
      </c>
      <c r="H30" s="208">
        <f>N30+Z30+BD30</f>
        <v>0</v>
      </c>
      <c r="I30" s="157">
        <f>O30+AA30+BE30</f>
        <v>0</v>
      </c>
      <c r="J30" s="157">
        <f t="shared" si="18"/>
        <v>0</v>
      </c>
      <c r="K30" s="128">
        <f t="shared" si="19"/>
        <v>0</v>
      </c>
      <c r="L30" s="128">
        <f t="shared" si="20"/>
        <v>0</v>
      </c>
      <c r="M30" s="124">
        <f t="shared" si="21"/>
        <v>0</v>
      </c>
      <c r="N30" s="155">
        <v>0</v>
      </c>
      <c r="O30" s="156">
        <v>0</v>
      </c>
      <c r="P30" s="157">
        <f t="shared" si="22"/>
        <v>0</v>
      </c>
      <c r="Q30" s="121">
        <f>N30/N6</f>
        <v>0</v>
      </c>
      <c r="R30" s="121">
        <f>O30/O6</f>
        <v>0</v>
      </c>
      <c r="S30" s="122">
        <f>P30/P6</f>
        <v>0</v>
      </c>
      <c r="T30" s="11">
        <v>2</v>
      </c>
      <c r="U30" s="11">
        <v>2</v>
      </c>
      <c r="V30" s="74">
        <f t="shared" si="23"/>
        <v>0</v>
      </c>
      <c r="W30" s="121">
        <f>T30/T6</f>
        <v>1.4492753623188406E-2</v>
      </c>
      <c r="X30" s="121">
        <f>U30/U6</f>
        <v>2.0833333333333332E-2</v>
      </c>
      <c r="Y30" s="121">
        <f>V30/V6</f>
        <v>0</v>
      </c>
      <c r="Z30" s="155">
        <v>0</v>
      </c>
      <c r="AA30" s="156">
        <v>0</v>
      </c>
      <c r="AB30" s="157">
        <f t="shared" si="24"/>
        <v>0</v>
      </c>
      <c r="AC30" s="121">
        <f>Z30/Z6</f>
        <v>0</v>
      </c>
      <c r="AD30" s="121">
        <f>AA30/AA6</f>
        <v>0</v>
      </c>
      <c r="AE30" s="122">
        <f>AB30/AB6</f>
        <v>0</v>
      </c>
      <c r="AF30" s="155">
        <v>10</v>
      </c>
      <c r="AG30" s="156">
        <v>9</v>
      </c>
      <c r="AH30" s="157">
        <f t="shared" si="25"/>
        <v>1</v>
      </c>
      <c r="AI30" s="121">
        <f>AF30/AF6</f>
        <v>7.5187969924812026E-2</v>
      </c>
      <c r="AJ30" s="121">
        <f>AG30/AG6</f>
        <v>7.3770491803278687E-2</v>
      </c>
      <c r="AK30" s="122">
        <f>AH30/AH6</f>
        <v>9.0909090909090912E-2</v>
      </c>
      <c r="AL30" s="155">
        <v>7</v>
      </c>
      <c r="AM30" s="156">
        <v>6</v>
      </c>
      <c r="AN30" s="157">
        <f t="shared" si="26"/>
        <v>1</v>
      </c>
      <c r="AO30" s="121">
        <f>AL30/AL6</f>
        <v>5.5118110236220472E-2</v>
      </c>
      <c r="AP30" s="121">
        <f>AM30/AM6</f>
        <v>6.1224489795918366E-2</v>
      </c>
      <c r="AQ30" s="122">
        <f>AN30/AN6</f>
        <v>3.4482758620689655E-2</v>
      </c>
      <c r="AR30" s="155">
        <v>0</v>
      </c>
      <c r="AS30" s="156">
        <v>0</v>
      </c>
      <c r="AT30" s="157">
        <f t="shared" si="27"/>
        <v>0</v>
      </c>
      <c r="AU30" s="121">
        <f>AR30/AR6</f>
        <v>0</v>
      </c>
      <c r="AV30" s="121">
        <f>AS30/AS6</f>
        <v>0</v>
      </c>
      <c r="AW30" s="122">
        <f>AT30/AT6</f>
        <v>0</v>
      </c>
      <c r="AX30" s="155">
        <v>5</v>
      </c>
      <c r="AY30" s="156">
        <v>5</v>
      </c>
      <c r="AZ30" s="157">
        <f t="shared" si="28"/>
        <v>0</v>
      </c>
      <c r="BA30" s="121">
        <f>AX30/AX6</f>
        <v>3.5714285714285712E-2</v>
      </c>
      <c r="BB30" s="121">
        <f>AY30/AY6</f>
        <v>5.6818181818181816E-2</v>
      </c>
      <c r="BC30" s="122">
        <f>AZ30/AZ6</f>
        <v>0</v>
      </c>
      <c r="BD30" s="155">
        <v>0</v>
      </c>
      <c r="BE30" s="156">
        <v>0</v>
      </c>
      <c r="BF30" s="157">
        <f t="shared" si="29"/>
        <v>0</v>
      </c>
      <c r="BG30" s="121">
        <f>BD30/BD6</f>
        <v>0</v>
      </c>
      <c r="BH30" s="121">
        <f>BE30/BE6</f>
        <v>0</v>
      </c>
      <c r="BI30" s="122" t="e">
        <f>BF30/BF6</f>
        <v>#DIV/0!</v>
      </c>
      <c r="BJ30" s="155">
        <v>3</v>
      </c>
      <c r="BK30" s="156">
        <v>2</v>
      </c>
      <c r="BL30" s="157">
        <f t="shared" si="30"/>
        <v>1</v>
      </c>
      <c r="BM30" s="121">
        <f>BJ30/BJ6</f>
        <v>3.8461538461538464E-2</v>
      </c>
      <c r="BN30" s="121">
        <f>BK30/BK6</f>
        <v>0.05</v>
      </c>
      <c r="BO30" s="122">
        <f>BL30/BL6</f>
        <v>2.6315789473684209E-2</v>
      </c>
      <c r="BP30" s="155">
        <v>1</v>
      </c>
      <c r="BQ30" s="156">
        <v>1</v>
      </c>
      <c r="BR30" s="157">
        <f t="shared" si="31"/>
        <v>0</v>
      </c>
      <c r="BS30" s="121">
        <f>BP30/BP6</f>
        <v>1.1627906976744186E-2</v>
      </c>
      <c r="BT30" s="121">
        <f>BQ30/BQ6</f>
        <v>1.9607843137254902E-2</v>
      </c>
      <c r="BU30" s="122">
        <f>BR30/BR6</f>
        <v>0</v>
      </c>
      <c r="BV30" s="155">
        <v>2</v>
      </c>
      <c r="BW30" s="156">
        <v>2</v>
      </c>
      <c r="BX30" s="157">
        <f t="shared" si="32"/>
        <v>0</v>
      </c>
      <c r="BY30" s="121">
        <f>BV30/BV6</f>
        <v>2.0833333333333332E-2</v>
      </c>
      <c r="BZ30" s="121">
        <f>BW30/BW6</f>
        <v>3.125E-2</v>
      </c>
      <c r="CA30" s="122">
        <f>BX30/BX6</f>
        <v>0</v>
      </c>
    </row>
    <row r="31" spans="1:79" x14ac:dyDescent="0.3">
      <c r="A31" s="2"/>
      <c r="B31" s="1"/>
      <c r="C31" s="1"/>
      <c r="D31" s="1"/>
      <c r="E31" s="120"/>
      <c r="F31" s="1"/>
      <c r="G31" s="121"/>
      <c r="H31" s="164"/>
      <c r="I31" s="165"/>
      <c r="J31" s="165"/>
      <c r="K31" s="165"/>
      <c r="L31" s="165"/>
      <c r="M31" s="166"/>
      <c r="N31" s="164"/>
      <c r="O31" s="165"/>
      <c r="P31" s="165"/>
      <c r="Q31" s="165"/>
      <c r="R31" s="165"/>
      <c r="S31" s="166"/>
      <c r="T31" s="1"/>
      <c r="U31" s="1"/>
      <c r="V31" s="1"/>
      <c r="W31" s="1"/>
      <c r="X31" s="1"/>
      <c r="Y31" s="1"/>
      <c r="Z31" s="164"/>
      <c r="AA31" s="165"/>
      <c r="AB31" s="165"/>
      <c r="AC31" s="165"/>
      <c r="AD31" s="165"/>
      <c r="AE31" s="166"/>
      <c r="AF31" s="164"/>
      <c r="AG31" s="165"/>
      <c r="AH31" s="165"/>
      <c r="AI31" s="165"/>
      <c r="AJ31" s="165"/>
      <c r="AK31" s="166"/>
      <c r="AL31" s="164"/>
      <c r="AM31" s="165"/>
      <c r="AN31" s="165"/>
      <c r="AO31" s="165"/>
      <c r="AP31" s="165"/>
      <c r="AQ31" s="166"/>
      <c r="AR31" s="164"/>
      <c r="AS31" s="165"/>
      <c r="AT31" s="165"/>
      <c r="AU31" s="165"/>
      <c r="AV31" s="165"/>
      <c r="AW31" s="166"/>
      <c r="AX31" s="164"/>
      <c r="AY31" s="165"/>
      <c r="AZ31" s="165"/>
      <c r="BA31" s="165"/>
      <c r="BB31" s="165"/>
      <c r="BC31" s="166"/>
      <c r="BD31" s="164"/>
      <c r="BE31" s="165"/>
      <c r="BF31" s="165"/>
      <c r="BG31" s="165"/>
      <c r="BH31" s="165"/>
      <c r="BI31" s="166"/>
      <c r="BJ31" s="164"/>
      <c r="BK31" s="165"/>
      <c r="BL31" s="165"/>
      <c r="BM31" s="165"/>
      <c r="BN31" s="165"/>
      <c r="BO31" s="166"/>
      <c r="BP31" s="164"/>
      <c r="BQ31" s="165"/>
      <c r="BR31" s="165"/>
      <c r="BS31" s="165"/>
      <c r="BT31" s="165"/>
      <c r="BU31" s="166"/>
      <c r="BV31" s="164"/>
      <c r="BW31" s="165"/>
      <c r="BX31" s="165"/>
      <c r="BY31" s="165"/>
      <c r="BZ31" s="165"/>
      <c r="CA31" s="166"/>
    </row>
    <row r="32" spans="1:79" ht="43.2" x14ac:dyDescent="0.3">
      <c r="A32" s="27" t="s">
        <v>36</v>
      </c>
      <c r="B32" s="34" t="s">
        <v>14</v>
      </c>
      <c r="C32" s="35" t="s">
        <v>155</v>
      </c>
      <c r="D32" s="35" t="s">
        <v>326</v>
      </c>
      <c r="E32" s="125" t="s">
        <v>162</v>
      </c>
      <c r="F32" s="36" t="s">
        <v>329</v>
      </c>
      <c r="G32" s="35" t="s">
        <v>327</v>
      </c>
      <c r="H32" s="9" t="s">
        <v>158</v>
      </c>
      <c r="I32" s="154" t="s">
        <v>161</v>
      </c>
      <c r="J32" s="35" t="s">
        <v>326</v>
      </c>
      <c r="K32" s="153" t="s">
        <v>177</v>
      </c>
      <c r="L32" s="153" t="s">
        <v>331</v>
      </c>
      <c r="M32" s="127" t="s">
        <v>327</v>
      </c>
      <c r="N32" s="6" t="s">
        <v>112</v>
      </c>
      <c r="O32" s="153" t="s">
        <v>332</v>
      </c>
      <c r="P32" s="35" t="s">
        <v>326</v>
      </c>
      <c r="Q32" s="153" t="s">
        <v>175</v>
      </c>
      <c r="R32" s="153" t="s">
        <v>331</v>
      </c>
      <c r="S32" s="127" t="s">
        <v>327</v>
      </c>
      <c r="T32" s="3" t="s">
        <v>111</v>
      </c>
      <c r="U32" s="3" t="s">
        <v>145</v>
      </c>
      <c r="V32" s="35" t="s">
        <v>326</v>
      </c>
      <c r="W32" s="3" t="s">
        <v>172</v>
      </c>
      <c r="X32" s="3" t="s">
        <v>331</v>
      </c>
      <c r="Y32" s="35" t="s">
        <v>327</v>
      </c>
      <c r="Z32" s="6" t="s">
        <v>113</v>
      </c>
      <c r="AA32" s="153" t="s">
        <v>146</v>
      </c>
      <c r="AB32" s="35" t="s">
        <v>326</v>
      </c>
      <c r="AC32" s="153" t="s">
        <v>173</v>
      </c>
      <c r="AD32" s="153" t="s">
        <v>331</v>
      </c>
      <c r="AE32" s="127" t="s">
        <v>327</v>
      </c>
      <c r="AF32" s="6" t="s">
        <v>82</v>
      </c>
      <c r="AG32" s="7" t="s">
        <v>147</v>
      </c>
      <c r="AH32" s="35" t="s">
        <v>326</v>
      </c>
      <c r="AI32" s="153" t="s">
        <v>163</v>
      </c>
      <c r="AJ32" s="153" t="s">
        <v>331</v>
      </c>
      <c r="AK32" s="127" t="s">
        <v>327</v>
      </c>
      <c r="AL32" s="6" t="s">
        <v>114</v>
      </c>
      <c r="AM32" s="153" t="s">
        <v>148</v>
      </c>
      <c r="AN32" s="35" t="s">
        <v>326</v>
      </c>
      <c r="AO32" s="153" t="s">
        <v>164</v>
      </c>
      <c r="AP32" s="153" t="s">
        <v>331</v>
      </c>
      <c r="AQ32" s="127" t="s">
        <v>327</v>
      </c>
      <c r="AR32" s="6" t="s">
        <v>115</v>
      </c>
      <c r="AS32" s="153" t="s">
        <v>149</v>
      </c>
      <c r="AT32" s="35" t="s">
        <v>326</v>
      </c>
      <c r="AU32" s="153" t="s">
        <v>165</v>
      </c>
      <c r="AV32" s="153" t="s">
        <v>331</v>
      </c>
      <c r="AW32" s="127" t="s">
        <v>327</v>
      </c>
      <c r="AX32" s="6" t="s">
        <v>116</v>
      </c>
      <c r="AY32" s="153" t="s">
        <v>150</v>
      </c>
      <c r="AZ32" s="35" t="s">
        <v>326</v>
      </c>
      <c r="BA32" s="153" t="s">
        <v>166</v>
      </c>
      <c r="BB32" s="153" t="s">
        <v>331</v>
      </c>
      <c r="BC32" s="127" t="s">
        <v>327</v>
      </c>
      <c r="BD32" s="6" t="s">
        <v>117</v>
      </c>
      <c r="BE32" s="153" t="s">
        <v>151</v>
      </c>
      <c r="BF32" s="35" t="s">
        <v>326</v>
      </c>
      <c r="BG32" s="153" t="s">
        <v>167</v>
      </c>
      <c r="BH32" s="153" t="s">
        <v>331</v>
      </c>
      <c r="BI32" s="127" t="s">
        <v>327</v>
      </c>
      <c r="BJ32" s="6" t="s">
        <v>118</v>
      </c>
      <c r="BK32" s="153" t="s">
        <v>152</v>
      </c>
      <c r="BL32" s="35" t="s">
        <v>326</v>
      </c>
      <c r="BM32" s="153" t="s">
        <v>168</v>
      </c>
      <c r="BN32" s="153" t="s">
        <v>331</v>
      </c>
      <c r="BO32" s="127" t="s">
        <v>327</v>
      </c>
      <c r="BP32" s="6" t="s">
        <v>119</v>
      </c>
      <c r="BQ32" s="153" t="s">
        <v>153</v>
      </c>
      <c r="BR32" s="35" t="s">
        <v>326</v>
      </c>
      <c r="BS32" s="153" t="s">
        <v>169</v>
      </c>
      <c r="BT32" s="153" t="s">
        <v>331</v>
      </c>
      <c r="BU32" s="127" t="s">
        <v>327</v>
      </c>
      <c r="BV32" s="6" t="s">
        <v>120</v>
      </c>
      <c r="BW32" s="153" t="s">
        <v>154</v>
      </c>
      <c r="BX32" s="35" t="s">
        <v>326</v>
      </c>
      <c r="BY32" s="153" t="s">
        <v>170</v>
      </c>
      <c r="BZ32" s="153" t="s">
        <v>331</v>
      </c>
      <c r="CA32" s="127" t="s">
        <v>327</v>
      </c>
    </row>
    <row r="33" spans="1:81" x14ac:dyDescent="0.3">
      <c r="A33" s="2" t="s">
        <v>40</v>
      </c>
      <c r="B33" s="11">
        <v>13</v>
      </c>
      <c r="C33" s="11">
        <v>13</v>
      </c>
      <c r="D33" s="10">
        <f>B33-C33</f>
        <v>0</v>
      </c>
      <c r="E33" s="123">
        <f>B33/$B$6</f>
        <v>1.3785790031813362E-2</v>
      </c>
      <c r="F33" s="128">
        <f>C33/$C$6</f>
        <v>2.1959459459459461E-2</v>
      </c>
      <c r="G33" s="128">
        <f>D33/$D$6</f>
        <v>0</v>
      </c>
      <c r="H33" s="208">
        <f>N33+Z33+BD33</f>
        <v>0</v>
      </c>
      <c r="I33" s="157">
        <f>O33+AA33+BE33</f>
        <v>0</v>
      </c>
      <c r="J33" s="157">
        <f t="shared" ref="J33:J37" si="33">H33-I33</f>
        <v>0</v>
      </c>
      <c r="K33" s="128">
        <f>H33/H6</f>
        <v>0</v>
      </c>
      <c r="L33" s="128">
        <f>I33/I6</f>
        <v>0</v>
      </c>
      <c r="M33" s="124">
        <f t="shared" ref="M33:M37" si="34">J33/$J$6</f>
        <v>0</v>
      </c>
      <c r="N33" s="155">
        <v>0</v>
      </c>
      <c r="O33" s="156">
        <v>0</v>
      </c>
      <c r="P33" s="157">
        <f t="shared" ref="P33:P37" si="35">N33-O33</f>
        <v>0</v>
      </c>
      <c r="Q33" s="121">
        <f>N33/N6</f>
        <v>0</v>
      </c>
      <c r="R33" s="121">
        <f>O33/O6</f>
        <v>0</v>
      </c>
      <c r="S33" s="122">
        <f>P33/P6</f>
        <v>0</v>
      </c>
      <c r="T33" s="11">
        <v>1</v>
      </c>
      <c r="U33" s="11">
        <v>1</v>
      </c>
      <c r="V33" s="74">
        <f t="shared" ref="V33:V37" si="36">T33-U33</f>
        <v>0</v>
      </c>
      <c r="W33" s="121">
        <f>T33/T6</f>
        <v>7.246376811594203E-3</v>
      </c>
      <c r="X33" s="121">
        <f>U33/U6</f>
        <v>1.0416666666666666E-2</v>
      </c>
      <c r="Y33" s="121">
        <f>V33/V6</f>
        <v>0</v>
      </c>
      <c r="Z33" s="155">
        <v>0</v>
      </c>
      <c r="AA33" s="156">
        <v>0</v>
      </c>
      <c r="AB33" s="157">
        <f t="shared" ref="AB33:AB37" si="37">Z33-AA33</f>
        <v>0</v>
      </c>
      <c r="AC33" s="121">
        <f>Z33/Z6</f>
        <v>0</v>
      </c>
      <c r="AD33" s="121">
        <f>AA33/AA6</f>
        <v>0</v>
      </c>
      <c r="AE33" s="122">
        <f>AB33/AB6</f>
        <v>0</v>
      </c>
      <c r="AF33" s="155">
        <v>2</v>
      </c>
      <c r="AG33" s="156">
        <v>2</v>
      </c>
      <c r="AH33" s="157">
        <f t="shared" ref="AH33:AH37" si="38">AF33-AG33</f>
        <v>0</v>
      </c>
      <c r="AI33" s="121">
        <f>AF33/AF6</f>
        <v>1.5037593984962405E-2</v>
      </c>
      <c r="AJ33" s="121">
        <f>AG33/AG6</f>
        <v>1.6393442622950821E-2</v>
      </c>
      <c r="AK33" s="122">
        <f>AH33/AH6</f>
        <v>0</v>
      </c>
      <c r="AL33" s="155">
        <v>4</v>
      </c>
      <c r="AM33" s="156">
        <v>4</v>
      </c>
      <c r="AN33" s="157">
        <f t="shared" ref="AN33:AN37" si="39">AL33-AM33</f>
        <v>0</v>
      </c>
      <c r="AO33" s="121">
        <f>AL33/AL6</f>
        <v>3.1496062992125984E-2</v>
      </c>
      <c r="AP33" s="121">
        <f>AM33/AM6</f>
        <v>4.0816326530612242E-2</v>
      </c>
      <c r="AQ33" s="122">
        <f>AN33/AN6</f>
        <v>0</v>
      </c>
      <c r="AR33" s="155">
        <v>0</v>
      </c>
      <c r="AS33" s="156">
        <v>0</v>
      </c>
      <c r="AT33" s="157">
        <f t="shared" ref="AT33:AT37" si="40">AR33-AS33</f>
        <v>0</v>
      </c>
      <c r="AU33" s="121">
        <f>AR33/AR6</f>
        <v>0</v>
      </c>
      <c r="AV33" s="121">
        <f>AS33/AS6</f>
        <v>0</v>
      </c>
      <c r="AW33" s="122">
        <f>AT33/AT6</f>
        <v>0</v>
      </c>
      <c r="AX33" s="155">
        <v>0</v>
      </c>
      <c r="AY33" s="156">
        <v>0</v>
      </c>
      <c r="AZ33" s="157">
        <f t="shared" ref="AZ33:AZ37" si="41">AX33-AY33</f>
        <v>0</v>
      </c>
      <c r="BA33" s="121">
        <f>AX33/AX6</f>
        <v>0</v>
      </c>
      <c r="BB33" s="121">
        <f>AY33/AY6</f>
        <v>0</v>
      </c>
      <c r="BC33" s="122">
        <f>AZ33/AZ6</f>
        <v>0</v>
      </c>
      <c r="BD33" s="155">
        <v>0</v>
      </c>
      <c r="BE33" s="156">
        <v>0</v>
      </c>
      <c r="BF33" s="157">
        <f t="shared" ref="BF33:BF37" si="42">BD33-BE33</f>
        <v>0</v>
      </c>
      <c r="BG33" s="121">
        <f>BD33/BD6</f>
        <v>0</v>
      </c>
      <c r="BH33" s="121">
        <f>BE33/BE6</f>
        <v>0</v>
      </c>
      <c r="BI33" s="122" t="e">
        <f>BF33/BF6</f>
        <v>#DIV/0!</v>
      </c>
      <c r="BJ33" s="155">
        <v>3</v>
      </c>
      <c r="BK33" s="156">
        <v>3</v>
      </c>
      <c r="BL33" s="157">
        <f t="shared" ref="BL33:BL37" si="43">BJ33-BK33</f>
        <v>0</v>
      </c>
      <c r="BM33" s="121">
        <f>BJ33/BJ6</f>
        <v>3.8461538461538464E-2</v>
      </c>
      <c r="BN33" s="121">
        <f>BK33/BK6</f>
        <v>7.4999999999999997E-2</v>
      </c>
      <c r="BO33" s="122">
        <f>BL33/BL6</f>
        <v>0</v>
      </c>
      <c r="BP33" s="155">
        <v>1</v>
      </c>
      <c r="BQ33" s="156">
        <v>1</v>
      </c>
      <c r="BR33" s="157">
        <f t="shared" ref="BR33:BR37" si="44">BP33-BQ33</f>
        <v>0</v>
      </c>
      <c r="BS33" s="121">
        <f>BP33/BP6</f>
        <v>1.1627906976744186E-2</v>
      </c>
      <c r="BT33" s="121">
        <f>BQ33/BQ6</f>
        <v>1.9607843137254902E-2</v>
      </c>
      <c r="BU33" s="122">
        <f>BR33/BR6</f>
        <v>0</v>
      </c>
      <c r="BV33" s="155">
        <v>2</v>
      </c>
      <c r="BW33" s="156">
        <v>2</v>
      </c>
      <c r="BX33" s="157">
        <f t="shared" ref="BX33:BX37" si="45">BV33-BW33</f>
        <v>0</v>
      </c>
      <c r="BY33" s="121">
        <f>BV33/BV6</f>
        <v>2.0833333333333332E-2</v>
      </c>
      <c r="BZ33" s="121">
        <f>BW33/BW6</f>
        <v>3.125E-2</v>
      </c>
      <c r="CA33" s="122">
        <f>BX33/BX6</f>
        <v>0</v>
      </c>
    </row>
    <row r="34" spans="1:81" x14ac:dyDescent="0.3">
      <c r="A34" s="26" t="s">
        <v>39</v>
      </c>
      <c r="B34" s="10">
        <v>29</v>
      </c>
      <c r="C34" s="10">
        <v>28</v>
      </c>
      <c r="D34" s="10">
        <f>B34-C34</f>
        <v>1</v>
      </c>
      <c r="E34" s="123">
        <f>B34/$B$6</f>
        <v>3.0752916224814422E-2</v>
      </c>
      <c r="F34" s="128">
        <f>C34/$C$6</f>
        <v>4.72972972972973E-2</v>
      </c>
      <c r="G34" s="128">
        <f>D34/$D$6</f>
        <v>2.8490028490028491E-3</v>
      </c>
      <c r="H34" s="208">
        <f>N34+Z34+BD34</f>
        <v>0</v>
      </c>
      <c r="I34" s="157">
        <f>O34+AA34+BE34</f>
        <v>0</v>
      </c>
      <c r="J34" s="157">
        <f t="shared" si="33"/>
        <v>0</v>
      </c>
      <c r="K34" s="128">
        <f>H34/H6</f>
        <v>0</v>
      </c>
      <c r="L34" s="128">
        <f>I34/I6</f>
        <v>0</v>
      </c>
      <c r="M34" s="124">
        <f t="shared" si="34"/>
        <v>0</v>
      </c>
      <c r="N34" s="158">
        <v>0</v>
      </c>
      <c r="O34" s="159">
        <v>0</v>
      </c>
      <c r="P34" s="157">
        <f t="shared" si="35"/>
        <v>0</v>
      </c>
      <c r="Q34" s="121">
        <f>N34/N6</f>
        <v>0</v>
      </c>
      <c r="R34" s="121">
        <f>O34/O6</f>
        <v>0</v>
      </c>
      <c r="S34" s="122">
        <f>P34/P6</f>
        <v>0</v>
      </c>
      <c r="T34" s="10">
        <v>9</v>
      </c>
      <c r="U34" s="10">
        <v>8</v>
      </c>
      <c r="V34" s="74">
        <f t="shared" si="36"/>
        <v>1</v>
      </c>
      <c r="W34" s="121">
        <f>T34/T6</f>
        <v>6.5217391304347824E-2</v>
      </c>
      <c r="X34" s="121">
        <f>U34/U6</f>
        <v>8.3333333333333329E-2</v>
      </c>
      <c r="Y34" s="121">
        <f>V34/V6</f>
        <v>2.3809523809523808E-2</v>
      </c>
      <c r="Z34" s="158">
        <v>0</v>
      </c>
      <c r="AA34" s="159">
        <v>0</v>
      </c>
      <c r="AB34" s="157">
        <f t="shared" si="37"/>
        <v>0</v>
      </c>
      <c r="AC34" s="121">
        <f>Z34/Z6</f>
        <v>0</v>
      </c>
      <c r="AD34" s="121">
        <f>AA34/AA6</f>
        <v>0</v>
      </c>
      <c r="AE34" s="122">
        <f>AB34/AB6</f>
        <v>0</v>
      </c>
      <c r="AF34" s="158">
        <v>13</v>
      </c>
      <c r="AG34" s="159">
        <v>13</v>
      </c>
      <c r="AH34" s="157">
        <f t="shared" si="38"/>
        <v>0</v>
      </c>
      <c r="AI34" s="121">
        <f>AF34/AF6</f>
        <v>9.7744360902255634E-2</v>
      </c>
      <c r="AJ34" s="121">
        <f>AG34/AG6</f>
        <v>0.10655737704918032</v>
      </c>
      <c r="AK34" s="122">
        <f>AH34/AH6</f>
        <v>0</v>
      </c>
      <c r="AL34" s="158">
        <v>1</v>
      </c>
      <c r="AM34" s="159">
        <v>1</v>
      </c>
      <c r="AN34" s="157">
        <f t="shared" si="39"/>
        <v>0</v>
      </c>
      <c r="AO34" s="121">
        <f>AL34/AL6</f>
        <v>7.874015748031496E-3</v>
      </c>
      <c r="AP34" s="121">
        <f>AM34/AM6</f>
        <v>1.020408163265306E-2</v>
      </c>
      <c r="AQ34" s="122">
        <f>AN34/AN6</f>
        <v>0</v>
      </c>
      <c r="AR34" s="158">
        <v>0</v>
      </c>
      <c r="AS34" s="159">
        <v>0</v>
      </c>
      <c r="AT34" s="157">
        <f t="shared" si="40"/>
        <v>0</v>
      </c>
      <c r="AU34" s="121">
        <f>AR34/AR6</f>
        <v>0</v>
      </c>
      <c r="AV34" s="121">
        <f>AS34/AS6</f>
        <v>0</v>
      </c>
      <c r="AW34" s="122">
        <f>AT34/AT6</f>
        <v>0</v>
      </c>
      <c r="AX34" s="158">
        <v>4</v>
      </c>
      <c r="AY34" s="159">
        <v>4</v>
      </c>
      <c r="AZ34" s="157">
        <f t="shared" si="41"/>
        <v>0</v>
      </c>
      <c r="BA34" s="121">
        <f>AX34/AX6</f>
        <v>2.8571428571428571E-2</v>
      </c>
      <c r="BB34" s="121">
        <f>AY34/AY6</f>
        <v>4.5454545454545456E-2</v>
      </c>
      <c r="BC34" s="122">
        <f>AZ34/AZ6</f>
        <v>0</v>
      </c>
      <c r="BD34" s="158">
        <v>0</v>
      </c>
      <c r="BE34" s="159">
        <v>0</v>
      </c>
      <c r="BF34" s="157">
        <f t="shared" si="42"/>
        <v>0</v>
      </c>
      <c r="BG34" s="121">
        <f>BD34/BD6</f>
        <v>0</v>
      </c>
      <c r="BH34" s="121">
        <f>BE34/BE6</f>
        <v>0</v>
      </c>
      <c r="BI34" s="122" t="e">
        <f>BF34/BF6</f>
        <v>#DIV/0!</v>
      </c>
      <c r="BJ34" s="158">
        <v>0</v>
      </c>
      <c r="BK34" s="159">
        <v>0</v>
      </c>
      <c r="BL34" s="157">
        <f t="shared" si="43"/>
        <v>0</v>
      </c>
      <c r="BM34" s="121">
        <f>BJ34/BJ6</f>
        <v>0</v>
      </c>
      <c r="BN34" s="121">
        <f>BK34/BK6</f>
        <v>0</v>
      </c>
      <c r="BO34" s="122">
        <f>BL34/BL6</f>
        <v>0</v>
      </c>
      <c r="BP34" s="158">
        <v>1</v>
      </c>
      <c r="BQ34" s="159">
        <v>1</v>
      </c>
      <c r="BR34" s="157">
        <f t="shared" si="44"/>
        <v>0</v>
      </c>
      <c r="BS34" s="121">
        <f>BP34/BP6</f>
        <v>1.1627906976744186E-2</v>
      </c>
      <c r="BT34" s="121">
        <f>BQ34/BQ6</f>
        <v>1.9607843137254902E-2</v>
      </c>
      <c r="BU34" s="122">
        <f>BR34/BR6</f>
        <v>0</v>
      </c>
      <c r="BV34" s="158">
        <v>1</v>
      </c>
      <c r="BW34" s="159">
        <v>1</v>
      </c>
      <c r="BX34" s="157">
        <f t="shared" si="45"/>
        <v>0</v>
      </c>
      <c r="BY34" s="121">
        <f>BV34/BV6</f>
        <v>1.0416666666666666E-2</v>
      </c>
      <c r="BZ34" s="121">
        <f>BW34/BW6</f>
        <v>1.5625E-2</v>
      </c>
      <c r="CA34" s="122">
        <f>BX34/BX6</f>
        <v>0</v>
      </c>
      <c r="CC34" s="23"/>
    </row>
    <row r="35" spans="1:81" x14ac:dyDescent="0.3">
      <c r="A35" s="2" t="s">
        <v>109</v>
      </c>
      <c r="B35" s="11">
        <v>67</v>
      </c>
      <c r="C35" s="11">
        <v>45</v>
      </c>
      <c r="D35" s="10">
        <f>B35-C35</f>
        <v>22</v>
      </c>
      <c r="E35" s="123">
        <f>B35/$B$6</f>
        <v>7.1049840933191943E-2</v>
      </c>
      <c r="F35" s="128">
        <f>C35/$C$6</f>
        <v>7.6013513513513514E-2</v>
      </c>
      <c r="G35" s="128">
        <f>D35/$D$6</f>
        <v>6.2678062678062682E-2</v>
      </c>
      <c r="H35" s="208">
        <f>N35+Z35+BD35</f>
        <v>1</v>
      </c>
      <c r="I35" s="157">
        <f>O35+AA35+BE35</f>
        <v>1</v>
      </c>
      <c r="J35" s="157">
        <f t="shared" si="33"/>
        <v>0</v>
      </c>
      <c r="K35" s="128">
        <f>H35/H6</f>
        <v>6.6666666666666666E-2</v>
      </c>
      <c r="L35" s="128">
        <f>I35/I6</f>
        <v>0.1111111111111111</v>
      </c>
      <c r="M35" s="124">
        <f t="shared" si="34"/>
        <v>0</v>
      </c>
      <c r="N35" s="155">
        <v>1</v>
      </c>
      <c r="O35" s="156">
        <v>1</v>
      </c>
      <c r="P35" s="157">
        <f t="shared" si="35"/>
        <v>0</v>
      </c>
      <c r="Q35" s="121">
        <f>N35/N6</f>
        <v>0.14285714285714285</v>
      </c>
      <c r="R35" s="121">
        <f>O35/O6</f>
        <v>0.5</v>
      </c>
      <c r="S35" s="122">
        <f>P35/P6</f>
        <v>0</v>
      </c>
      <c r="T35" s="11">
        <v>2</v>
      </c>
      <c r="U35" s="11">
        <v>2</v>
      </c>
      <c r="V35" s="74">
        <f t="shared" si="36"/>
        <v>0</v>
      </c>
      <c r="W35" s="121">
        <f>T35/T6</f>
        <v>1.4492753623188406E-2</v>
      </c>
      <c r="X35" s="121">
        <f>U35/U6</f>
        <v>2.0833333333333332E-2</v>
      </c>
      <c r="Y35" s="121">
        <f>V35/V6</f>
        <v>0</v>
      </c>
      <c r="Z35" s="155">
        <v>0</v>
      </c>
      <c r="AA35" s="156">
        <v>0</v>
      </c>
      <c r="AB35" s="157">
        <f t="shared" si="37"/>
        <v>0</v>
      </c>
      <c r="AC35" s="121">
        <f>Z35/Z6</f>
        <v>0</v>
      </c>
      <c r="AD35" s="121">
        <f>AA35/AA6</f>
        <v>0</v>
      </c>
      <c r="AE35" s="122">
        <f>AB35/AB6</f>
        <v>0</v>
      </c>
      <c r="AF35" s="155">
        <v>14</v>
      </c>
      <c r="AG35" s="156">
        <v>11</v>
      </c>
      <c r="AH35" s="157">
        <f t="shared" si="38"/>
        <v>3</v>
      </c>
      <c r="AI35" s="121">
        <f>AF35/AF6</f>
        <v>0.10526315789473684</v>
      </c>
      <c r="AJ35" s="121">
        <f>AG35/AG6</f>
        <v>9.0163934426229511E-2</v>
      </c>
      <c r="AK35" s="122">
        <f>AH35/AH6</f>
        <v>0.27272727272727271</v>
      </c>
      <c r="AL35" s="155">
        <v>11</v>
      </c>
      <c r="AM35" s="156">
        <v>10</v>
      </c>
      <c r="AN35" s="157">
        <f t="shared" si="39"/>
        <v>1</v>
      </c>
      <c r="AO35" s="121">
        <f>AL35/AL6</f>
        <v>8.6614173228346455E-2</v>
      </c>
      <c r="AP35" s="121">
        <f>AM35/AM6</f>
        <v>0.10204081632653061</v>
      </c>
      <c r="AQ35" s="122">
        <f>AN35/AN6</f>
        <v>3.4482758620689655E-2</v>
      </c>
      <c r="AR35" s="155">
        <v>1</v>
      </c>
      <c r="AS35" s="156">
        <v>0</v>
      </c>
      <c r="AT35" s="157">
        <f t="shared" si="40"/>
        <v>1</v>
      </c>
      <c r="AU35" s="121">
        <f>AR35/AR6</f>
        <v>7.874015748031496E-3</v>
      </c>
      <c r="AV35" s="121">
        <f>AS35/AS6</f>
        <v>0</v>
      </c>
      <c r="AW35" s="122">
        <f>AT35/AT6</f>
        <v>9.6153846153846159E-3</v>
      </c>
      <c r="AX35" s="155">
        <v>10</v>
      </c>
      <c r="AY35" s="156">
        <v>4</v>
      </c>
      <c r="AZ35" s="157">
        <f t="shared" si="41"/>
        <v>6</v>
      </c>
      <c r="BA35" s="121">
        <f>AX35/AX6</f>
        <v>7.1428571428571425E-2</v>
      </c>
      <c r="BB35" s="121">
        <f>AY35/AY6</f>
        <v>4.5454545454545456E-2</v>
      </c>
      <c r="BC35" s="122">
        <f>AZ35/AZ6</f>
        <v>0.11538461538461539</v>
      </c>
      <c r="BD35" s="155">
        <v>0</v>
      </c>
      <c r="BE35" s="156">
        <v>0</v>
      </c>
      <c r="BF35" s="157">
        <f t="shared" si="42"/>
        <v>0</v>
      </c>
      <c r="BG35" s="121">
        <f>BD35/BD6</f>
        <v>0</v>
      </c>
      <c r="BH35" s="121">
        <f>BE35/BE6</f>
        <v>0</v>
      </c>
      <c r="BI35" s="122" t="e">
        <f>BF35/BF6</f>
        <v>#DIV/0!</v>
      </c>
      <c r="BJ35" s="155">
        <v>10</v>
      </c>
      <c r="BK35" s="156">
        <v>6</v>
      </c>
      <c r="BL35" s="157">
        <f t="shared" si="43"/>
        <v>4</v>
      </c>
      <c r="BM35" s="121">
        <f>BJ35/BJ6</f>
        <v>0.12820512820512819</v>
      </c>
      <c r="BN35" s="121">
        <f>BK35/BK6</f>
        <v>0.15</v>
      </c>
      <c r="BO35" s="122">
        <f>BL35/BL6</f>
        <v>0.10526315789473684</v>
      </c>
      <c r="BP35" s="155">
        <v>4</v>
      </c>
      <c r="BQ35" s="156">
        <v>1</v>
      </c>
      <c r="BR35" s="157">
        <f t="shared" si="44"/>
        <v>3</v>
      </c>
      <c r="BS35" s="121">
        <f>BP35/BP6</f>
        <v>4.6511627906976744E-2</v>
      </c>
      <c r="BT35" s="121">
        <f>BQ35/BQ6</f>
        <v>1.9607843137254902E-2</v>
      </c>
      <c r="BU35" s="122">
        <f>BR35/BR6</f>
        <v>8.5714285714285715E-2</v>
      </c>
      <c r="BV35" s="155">
        <v>12</v>
      </c>
      <c r="BW35" s="156">
        <v>9</v>
      </c>
      <c r="BX35" s="157">
        <f t="shared" si="45"/>
        <v>3</v>
      </c>
      <c r="BY35" s="121">
        <f>BV35/BV6</f>
        <v>0.125</v>
      </c>
      <c r="BZ35" s="121">
        <f>BW35/BW6</f>
        <v>0.140625</v>
      </c>
      <c r="CA35" s="122">
        <f>BX35/BX6</f>
        <v>9.375E-2</v>
      </c>
    </row>
    <row r="36" spans="1:81" x14ac:dyDescent="0.3">
      <c r="A36" s="2" t="s">
        <v>37</v>
      </c>
      <c r="B36" s="11">
        <v>324</v>
      </c>
      <c r="C36" s="11">
        <v>110</v>
      </c>
      <c r="D36" s="10">
        <f>B36-C36</f>
        <v>214</v>
      </c>
      <c r="E36" s="123">
        <f>B36/$B$6</f>
        <v>0.34358430540827145</v>
      </c>
      <c r="F36" s="128">
        <f>C36/$C$6</f>
        <v>0.1858108108108108</v>
      </c>
      <c r="G36" s="128">
        <f>D36/$D$6</f>
        <v>0.6096866096866097</v>
      </c>
      <c r="H36" s="208">
        <f>N36+Z36+BD36</f>
        <v>12</v>
      </c>
      <c r="I36" s="157">
        <f>O36+AA36+BE36</f>
        <v>6</v>
      </c>
      <c r="J36" s="157">
        <f t="shared" si="33"/>
        <v>6</v>
      </c>
      <c r="K36" s="128">
        <f>H36/H6</f>
        <v>0.8</v>
      </c>
      <c r="L36" s="128">
        <f>I36/I6</f>
        <v>0.66666666666666663</v>
      </c>
      <c r="M36" s="124">
        <f t="shared" si="34"/>
        <v>1</v>
      </c>
      <c r="N36" s="155">
        <v>5</v>
      </c>
      <c r="O36" s="156">
        <v>0</v>
      </c>
      <c r="P36" s="157">
        <f t="shared" si="35"/>
        <v>5</v>
      </c>
      <c r="Q36" s="121">
        <f>N36/N6</f>
        <v>0.7142857142857143</v>
      </c>
      <c r="R36" s="121">
        <f>O36/O6</f>
        <v>0</v>
      </c>
      <c r="S36" s="122">
        <f>P36/P6</f>
        <v>1</v>
      </c>
      <c r="T36" s="11">
        <v>15</v>
      </c>
      <c r="U36" s="11">
        <v>3</v>
      </c>
      <c r="V36" s="74">
        <f t="shared" si="36"/>
        <v>12</v>
      </c>
      <c r="W36" s="121">
        <f>T36/T6</f>
        <v>0.10869565217391304</v>
      </c>
      <c r="X36" s="121">
        <f>U36/U6</f>
        <v>3.125E-2</v>
      </c>
      <c r="Y36" s="121">
        <f>V36/V6</f>
        <v>0.2857142857142857</v>
      </c>
      <c r="Z36" s="155">
        <v>5</v>
      </c>
      <c r="AA36" s="156">
        <v>4</v>
      </c>
      <c r="AB36" s="157">
        <f t="shared" si="37"/>
        <v>1</v>
      </c>
      <c r="AC36" s="121">
        <f>Z36/Z6</f>
        <v>0.83333333333333337</v>
      </c>
      <c r="AD36" s="121">
        <f>AA36/AA6</f>
        <v>0.8</v>
      </c>
      <c r="AE36" s="122">
        <f>AB36/AB6</f>
        <v>1</v>
      </c>
      <c r="AF36" s="155">
        <v>8</v>
      </c>
      <c r="AG36" s="156">
        <v>7</v>
      </c>
      <c r="AH36" s="157">
        <f t="shared" si="38"/>
        <v>1</v>
      </c>
      <c r="AI36" s="121">
        <f>AF36/AF6</f>
        <v>6.0150375939849621E-2</v>
      </c>
      <c r="AJ36" s="121">
        <f>AG36/AG6</f>
        <v>5.737704918032787E-2</v>
      </c>
      <c r="AK36" s="122">
        <f>AH36/AH6</f>
        <v>9.0909090909090912E-2</v>
      </c>
      <c r="AL36" s="155">
        <v>42</v>
      </c>
      <c r="AM36" s="156">
        <v>24</v>
      </c>
      <c r="AN36" s="157">
        <f t="shared" si="39"/>
        <v>18</v>
      </c>
      <c r="AO36" s="121">
        <f>AL36/AL6</f>
        <v>0.33070866141732286</v>
      </c>
      <c r="AP36" s="121">
        <f>AM36/AM6</f>
        <v>0.24489795918367346</v>
      </c>
      <c r="AQ36" s="122">
        <f>AN36/AN6</f>
        <v>0.62068965517241381</v>
      </c>
      <c r="AR36" s="155">
        <v>97</v>
      </c>
      <c r="AS36" s="156">
        <v>9</v>
      </c>
      <c r="AT36" s="157">
        <f t="shared" si="40"/>
        <v>88</v>
      </c>
      <c r="AU36" s="121">
        <f>AR36/AR6</f>
        <v>0.76377952755905509</v>
      </c>
      <c r="AV36" s="121">
        <f>AS36/AS6</f>
        <v>0.39130434782608697</v>
      </c>
      <c r="AW36" s="122">
        <f>AT36/AT6</f>
        <v>0.84615384615384615</v>
      </c>
      <c r="AX36" s="155">
        <v>44</v>
      </c>
      <c r="AY36" s="156">
        <v>10</v>
      </c>
      <c r="AZ36" s="157">
        <f t="shared" si="41"/>
        <v>34</v>
      </c>
      <c r="BA36" s="121">
        <f>AX36/AX6</f>
        <v>0.31428571428571428</v>
      </c>
      <c r="BB36" s="121">
        <f>AY36/AY6</f>
        <v>0.11363636363636363</v>
      </c>
      <c r="BC36" s="122">
        <f>AZ36/AZ6</f>
        <v>0.65384615384615385</v>
      </c>
      <c r="BD36" s="155">
        <v>2</v>
      </c>
      <c r="BE36" s="156">
        <v>2</v>
      </c>
      <c r="BF36" s="157">
        <f t="shared" si="42"/>
        <v>0</v>
      </c>
      <c r="BG36" s="121">
        <f>BD36/BD6</f>
        <v>1</v>
      </c>
      <c r="BH36" s="121">
        <f>BE36/BE6</f>
        <v>1</v>
      </c>
      <c r="BI36" s="122" t="e">
        <f>BF36/BF6</f>
        <v>#DIV/0!</v>
      </c>
      <c r="BJ36" s="155">
        <v>32</v>
      </c>
      <c r="BK36" s="156">
        <v>15</v>
      </c>
      <c r="BL36" s="157">
        <f t="shared" si="43"/>
        <v>17</v>
      </c>
      <c r="BM36" s="121">
        <f>BJ36/BJ6</f>
        <v>0.41025641025641024</v>
      </c>
      <c r="BN36" s="121">
        <f>BK36/BK6</f>
        <v>0.375</v>
      </c>
      <c r="BO36" s="122">
        <f>BL36/BL6</f>
        <v>0.44736842105263158</v>
      </c>
      <c r="BP36" s="155">
        <v>47</v>
      </c>
      <c r="BQ36" s="156">
        <v>23</v>
      </c>
      <c r="BR36" s="157">
        <f t="shared" si="44"/>
        <v>24</v>
      </c>
      <c r="BS36" s="121">
        <f>BP36/BP6</f>
        <v>0.54651162790697672</v>
      </c>
      <c r="BT36" s="121">
        <f>BQ36/BQ6</f>
        <v>0.45098039215686275</v>
      </c>
      <c r="BU36" s="122">
        <f>BR36/BR6</f>
        <v>0.68571428571428572</v>
      </c>
      <c r="BV36" s="155">
        <v>27</v>
      </c>
      <c r="BW36" s="156">
        <v>13</v>
      </c>
      <c r="BX36" s="157">
        <f t="shared" si="45"/>
        <v>14</v>
      </c>
      <c r="BY36" s="121">
        <f>BV36/BV6</f>
        <v>0.28125</v>
      </c>
      <c r="BZ36" s="121">
        <f>BW36/BW6</f>
        <v>0.203125</v>
      </c>
      <c r="CA36" s="122">
        <f>BX36/BX6</f>
        <v>0.4375</v>
      </c>
    </row>
    <row r="37" spans="1:81" x14ac:dyDescent="0.3">
      <c r="A37" s="26" t="s">
        <v>38</v>
      </c>
      <c r="B37" s="10">
        <v>446</v>
      </c>
      <c r="C37" s="10">
        <v>340</v>
      </c>
      <c r="D37" s="10">
        <f>B37-C37</f>
        <v>106</v>
      </c>
      <c r="E37" s="123">
        <f>B37/$B$6</f>
        <v>0.47295864262990456</v>
      </c>
      <c r="F37" s="128">
        <f>C37/$C$6</f>
        <v>0.57432432432432434</v>
      </c>
      <c r="G37" s="128">
        <f>D37/$D$6</f>
        <v>0.30199430199430199</v>
      </c>
      <c r="H37" s="208">
        <f>N37+Z37+BD37</f>
        <v>1</v>
      </c>
      <c r="I37" s="157">
        <f>O37+AA37+BE37</f>
        <v>1</v>
      </c>
      <c r="J37" s="157">
        <f t="shared" si="33"/>
        <v>0</v>
      </c>
      <c r="K37" s="128">
        <f>H37/$H$6</f>
        <v>6.6666666666666666E-2</v>
      </c>
      <c r="L37" s="128">
        <f>I37/$I$6</f>
        <v>0.1111111111111111</v>
      </c>
      <c r="M37" s="124">
        <f t="shared" si="34"/>
        <v>0</v>
      </c>
      <c r="N37" s="158">
        <v>1</v>
      </c>
      <c r="O37" s="159">
        <v>1</v>
      </c>
      <c r="P37" s="157">
        <f t="shared" si="35"/>
        <v>0</v>
      </c>
      <c r="Q37" s="121">
        <f>N37/N6</f>
        <v>0.14285714285714285</v>
      </c>
      <c r="R37" s="121">
        <f>O37/O6</f>
        <v>0.5</v>
      </c>
      <c r="S37" s="122">
        <f>P37/P6</f>
        <v>0</v>
      </c>
      <c r="T37" s="10">
        <v>102</v>
      </c>
      <c r="U37" s="10">
        <v>73</v>
      </c>
      <c r="V37" s="74">
        <f t="shared" si="36"/>
        <v>29</v>
      </c>
      <c r="W37" s="121">
        <f>T37/T6</f>
        <v>0.73913043478260865</v>
      </c>
      <c r="X37" s="121">
        <f>U37/U6</f>
        <v>0.76041666666666663</v>
      </c>
      <c r="Y37" s="121">
        <f>V37/V6</f>
        <v>0.69047619047619047</v>
      </c>
      <c r="Z37" s="158">
        <v>0</v>
      </c>
      <c r="AA37" s="159">
        <v>0</v>
      </c>
      <c r="AB37" s="157">
        <f t="shared" si="37"/>
        <v>0</v>
      </c>
      <c r="AC37" s="121">
        <f>Z37/Z6</f>
        <v>0</v>
      </c>
      <c r="AD37" s="121">
        <f>AA37/AA6</f>
        <v>0</v>
      </c>
      <c r="AE37" s="122">
        <f>AB37/AB6</f>
        <v>0</v>
      </c>
      <c r="AF37" s="158">
        <v>82</v>
      </c>
      <c r="AG37" s="159">
        <v>75</v>
      </c>
      <c r="AH37" s="157">
        <f t="shared" si="38"/>
        <v>7</v>
      </c>
      <c r="AI37" s="121">
        <f>AF37/AF6</f>
        <v>0.61654135338345861</v>
      </c>
      <c r="AJ37" s="121">
        <f>AG37/AG6</f>
        <v>0.61475409836065575</v>
      </c>
      <c r="AK37" s="122">
        <f>AH37/AH6</f>
        <v>0.63636363636363635</v>
      </c>
      <c r="AL37" s="158">
        <v>58</v>
      </c>
      <c r="AM37" s="159">
        <v>48</v>
      </c>
      <c r="AN37" s="157">
        <f t="shared" si="39"/>
        <v>10</v>
      </c>
      <c r="AO37" s="121">
        <f>AL37/AL6</f>
        <v>0.45669291338582679</v>
      </c>
      <c r="AP37" s="121">
        <f>AM37/AM6</f>
        <v>0.48979591836734693</v>
      </c>
      <c r="AQ37" s="122">
        <f>AN37/AN6</f>
        <v>0.34482758620689657</v>
      </c>
      <c r="AR37" s="158">
        <v>27</v>
      </c>
      <c r="AS37" s="159">
        <v>13</v>
      </c>
      <c r="AT37" s="157">
        <f t="shared" si="40"/>
        <v>14</v>
      </c>
      <c r="AU37" s="121">
        <f>AR37/AR6</f>
        <v>0.2125984251968504</v>
      </c>
      <c r="AV37" s="121">
        <f>AS37/AS6</f>
        <v>0.56521739130434778</v>
      </c>
      <c r="AW37" s="122">
        <f>AT37/AT6</f>
        <v>0.13461538461538461</v>
      </c>
      <c r="AX37" s="158">
        <v>66</v>
      </c>
      <c r="AY37" s="159">
        <v>57</v>
      </c>
      <c r="AZ37" s="157">
        <f t="shared" si="41"/>
        <v>9</v>
      </c>
      <c r="BA37" s="121">
        <f>AX37/AX6</f>
        <v>0.47142857142857142</v>
      </c>
      <c r="BB37" s="121">
        <f>AY37/AY6</f>
        <v>0.64772727272727271</v>
      </c>
      <c r="BC37" s="122">
        <f>AZ37/AZ6</f>
        <v>0.17307692307692307</v>
      </c>
      <c r="BD37" s="158">
        <v>0</v>
      </c>
      <c r="BE37" s="159">
        <v>0</v>
      </c>
      <c r="BF37" s="157">
        <f t="shared" si="42"/>
        <v>0</v>
      </c>
      <c r="BG37" s="121">
        <f>BD37/BD6</f>
        <v>0</v>
      </c>
      <c r="BH37" s="121">
        <f>BE37/BE6</f>
        <v>0</v>
      </c>
      <c r="BI37" s="122" t="e">
        <f>BF37/BF6</f>
        <v>#DIV/0!</v>
      </c>
      <c r="BJ37" s="158">
        <v>32</v>
      </c>
      <c r="BK37" s="159">
        <v>16</v>
      </c>
      <c r="BL37" s="157">
        <f t="shared" si="43"/>
        <v>16</v>
      </c>
      <c r="BM37" s="121">
        <f>BJ37/BJ6</f>
        <v>0.41025641025641024</v>
      </c>
      <c r="BN37" s="121">
        <f>BK37/BK6</f>
        <v>0.4</v>
      </c>
      <c r="BO37" s="122">
        <f>BL37/BL6</f>
        <v>0.42105263157894735</v>
      </c>
      <c r="BP37" s="158">
        <v>29</v>
      </c>
      <c r="BQ37" s="159">
        <v>22</v>
      </c>
      <c r="BR37" s="157">
        <f t="shared" si="44"/>
        <v>7</v>
      </c>
      <c r="BS37" s="121">
        <f>BP37/BP6</f>
        <v>0.33720930232558138</v>
      </c>
      <c r="BT37" s="121">
        <f>BQ37/BQ6</f>
        <v>0.43137254901960786</v>
      </c>
      <c r="BU37" s="122">
        <f>BR37/BR6</f>
        <v>0.2</v>
      </c>
      <c r="BV37" s="158">
        <v>48</v>
      </c>
      <c r="BW37" s="159">
        <v>35</v>
      </c>
      <c r="BX37" s="157">
        <f t="shared" si="45"/>
        <v>13</v>
      </c>
      <c r="BY37" s="121">
        <f>BV37/BV6</f>
        <v>0.5</v>
      </c>
      <c r="BZ37" s="121">
        <f>BW37/BW6</f>
        <v>0.546875</v>
      </c>
      <c r="CA37" s="122">
        <f>BX37/BX6</f>
        <v>0.40625</v>
      </c>
    </row>
    <row r="38" spans="1:81" x14ac:dyDescent="0.3">
      <c r="A38" s="2"/>
      <c r="B38" s="1"/>
      <c r="C38" s="1"/>
      <c r="D38" s="1"/>
      <c r="E38" s="120"/>
      <c r="F38" s="1"/>
      <c r="G38" s="121"/>
      <c r="H38" s="164"/>
      <c r="I38" s="165"/>
      <c r="J38" s="165"/>
      <c r="K38" s="165"/>
      <c r="L38" s="165"/>
      <c r="M38" s="166"/>
      <c r="N38" s="164"/>
      <c r="O38" s="165"/>
      <c r="P38" s="165"/>
      <c r="Q38" s="165"/>
      <c r="R38" s="165"/>
      <c r="S38" s="166"/>
      <c r="T38" s="1"/>
      <c r="U38" s="1"/>
      <c r="V38" s="1"/>
      <c r="W38" s="1"/>
      <c r="X38" s="1"/>
      <c r="Y38" s="1"/>
      <c r="Z38" s="164"/>
      <c r="AA38" s="165"/>
      <c r="AB38" s="165"/>
      <c r="AC38" s="165"/>
      <c r="AD38" s="165"/>
      <c r="AE38" s="166"/>
      <c r="AF38" s="164"/>
      <c r="AG38" s="165"/>
      <c r="AH38" s="165"/>
      <c r="AI38" s="165"/>
      <c r="AJ38" s="165"/>
      <c r="AK38" s="166"/>
      <c r="AL38" s="164"/>
      <c r="AM38" s="165"/>
      <c r="AN38" s="165"/>
      <c r="AO38" s="165"/>
      <c r="AP38" s="165"/>
      <c r="AQ38" s="166"/>
      <c r="AR38" s="164"/>
      <c r="AS38" s="165"/>
      <c r="AT38" s="165"/>
      <c r="AU38" s="165"/>
      <c r="AV38" s="165"/>
      <c r="AW38" s="166"/>
      <c r="AX38" s="164"/>
      <c r="AY38" s="165"/>
      <c r="AZ38" s="165"/>
      <c r="BA38" s="165"/>
      <c r="BB38" s="165"/>
      <c r="BC38" s="166"/>
      <c r="BD38" s="164"/>
      <c r="BE38" s="165"/>
      <c r="BF38" s="165"/>
      <c r="BG38" s="165"/>
      <c r="BH38" s="165"/>
      <c r="BI38" s="166"/>
      <c r="BJ38" s="164"/>
      <c r="BK38" s="165"/>
      <c r="BL38" s="165"/>
      <c r="BM38" s="165"/>
      <c r="BN38" s="165"/>
      <c r="BO38" s="166"/>
      <c r="BP38" s="164"/>
      <c r="BQ38" s="165"/>
      <c r="BR38" s="165"/>
      <c r="BS38" s="165"/>
      <c r="BT38" s="165"/>
      <c r="BU38" s="166"/>
      <c r="BV38" s="164"/>
      <c r="BW38" s="165"/>
      <c r="BX38" s="165"/>
      <c r="BY38" s="165"/>
      <c r="BZ38" s="165"/>
      <c r="CA38" s="166"/>
    </row>
    <row r="39" spans="1:81" ht="43.2" x14ac:dyDescent="0.3">
      <c r="A39" s="27" t="s">
        <v>41</v>
      </c>
      <c r="B39" s="34" t="s">
        <v>14</v>
      </c>
      <c r="C39" s="35" t="s">
        <v>155</v>
      </c>
      <c r="D39" s="35" t="s">
        <v>326</v>
      </c>
      <c r="E39" s="125" t="s">
        <v>162</v>
      </c>
      <c r="F39" s="36" t="s">
        <v>329</v>
      </c>
      <c r="G39" s="35" t="s">
        <v>327</v>
      </c>
      <c r="H39" s="9" t="s">
        <v>158</v>
      </c>
      <c r="I39" s="154" t="s">
        <v>161</v>
      </c>
      <c r="J39" s="35" t="s">
        <v>326</v>
      </c>
      <c r="K39" s="153" t="s">
        <v>177</v>
      </c>
      <c r="L39" s="153" t="s">
        <v>331</v>
      </c>
      <c r="M39" s="127" t="s">
        <v>327</v>
      </c>
      <c r="N39" s="6" t="s">
        <v>112</v>
      </c>
      <c r="O39" s="153" t="s">
        <v>332</v>
      </c>
      <c r="P39" s="35" t="s">
        <v>326</v>
      </c>
      <c r="Q39" s="153" t="s">
        <v>175</v>
      </c>
      <c r="R39" s="153" t="s">
        <v>331</v>
      </c>
      <c r="S39" s="127" t="s">
        <v>327</v>
      </c>
      <c r="T39" s="3" t="s">
        <v>111</v>
      </c>
      <c r="U39" s="3" t="s">
        <v>145</v>
      </c>
      <c r="V39" s="35" t="s">
        <v>326</v>
      </c>
      <c r="W39" s="3" t="s">
        <v>172</v>
      </c>
      <c r="X39" s="3" t="s">
        <v>331</v>
      </c>
      <c r="Y39" s="35" t="s">
        <v>327</v>
      </c>
      <c r="Z39" s="6" t="s">
        <v>113</v>
      </c>
      <c r="AA39" s="153" t="s">
        <v>146</v>
      </c>
      <c r="AB39" s="35" t="s">
        <v>326</v>
      </c>
      <c r="AC39" s="153" t="s">
        <v>173</v>
      </c>
      <c r="AD39" s="153" t="s">
        <v>331</v>
      </c>
      <c r="AE39" s="127" t="s">
        <v>327</v>
      </c>
      <c r="AF39" s="6" t="s">
        <v>82</v>
      </c>
      <c r="AG39" s="7" t="s">
        <v>147</v>
      </c>
      <c r="AH39" s="35" t="s">
        <v>326</v>
      </c>
      <c r="AI39" s="153" t="s">
        <v>163</v>
      </c>
      <c r="AJ39" s="153" t="s">
        <v>331</v>
      </c>
      <c r="AK39" s="127" t="s">
        <v>327</v>
      </c>
      <c r="AL39" s="6" t="s">
        <v>114</v>
      </c>
      <c r="AM39" s="153" t="s">
        <v>148</v>
      </c>
      <c r="AN39" s="35" t="s">
        <v>326</v>
      </c>
      <c r="AO39" s="153" t="s">
        <v>164</v>
      </c>
      <c r="AP39" s="153" t="s">
        <v>331</v>
      </c>
      <c r="AQ39" s="127" t="s">
        <v>327</v>
      </c>
      <c r="AR39" s="6" t="s">
        <v>115</v>
      </c>
      <c r="AS39" s="153" t="s">
        <v>149</v>
      </c>
      <c r="AT39" s="35" t="s">
        <v>326</v>
      </c>
      <c r="AU39" s="153" t="s">
        <v>165</v>
      </c>
      <c r="AV39" s="153" t="s">
        <v>331</v>
      </c>
      <c r="AW39" s="127" t="s">
        <v>327</v>
      </c>
      <c r="AX39" s="6" t="s">
        <v>116</v>
      </c>
      <c r="AY39" s="153" t="s">
        <v>150</v>
      </c>
      <c r="AZ39" s="35" t="s">
        <v>326</v>
      </c>
      <c r="BA39" s="153" t="s">
        <v>166</v>
      </c>
      <c r="BB39" s="153" t="s">
        <v>331</v>
      </c>
      <c r="BC39" s="127" t="s">
        <v>327</v>
      </c>
      <c r="BD39" s="6" t="s">
        <v>117</v>
      </c>
      <c r="BE39" s="153" t="s">
        <v>151</v>
      </c>
      <c r="BF39" s="35" t="s">
        <v>326</v>
      </c>
      <c r="BG39" s="153" t="s">
        <v>167</v>
      </c>
      <c r="BH39" s="153" t="s">
        <v>331</v>
      </c>
      <c r="BI39" s="127" t="s">
        <v>327</v>
      </c>
      <c r="BJ39" s="6" t="s">
        <v>118</v>
      </c>
      <c r="BK39" s="153" t="s">
        <v>152</v>
      </c>
      <c r="BL39" s="35" t="s">
        <v>326</v>
      </c>
      <c r="BM39" s="153" t="s">
        <v>168</v>
      </c>
      <c r="BN39" s="153" t="s">
        <v>331</v>
      </c>
      <c r="BO39" s="127" t="s">
        <v>327</v>
      </c>
      <c r="BP39" s="6" t="s">
        <v>119</v>
      </c>
      <c r="BQ39" s="153" t="s">
        <v>153</v>
      </c>
      <c r="BR39" s="35" t="s">
        <v>326</v>
      </c>
      <c r="BS39" s="153" t="s">
        <v>169</v>
      </c>
      <c r="BT39" s="153" t="s">
        <v>331</v>
      </c>
      <c r="BU39" s="127" t="s">
        <v>327</v>
      </c>
      <c r="BV39" s="6" t="s">
        <v>120</v>
      </c>
      <c r="BW39" s="153" t="s">
        <v>154</v>
      </c>
      <c r="BX39" s="35" t="s">
        <v>326</v>
      </c>
      <c r="BY39" s="153" t="s">
        <v>170</v>
      </c>
      <c r="BZ39" s="153" t="s">
        <v>331</v>
      </c>
      <c r="CA39" s="127" t="s">
        <v>327</v>
      </c>
    </row>
    <row r="40" spans="1:81" x14ac:dyDescent="0.3">
      <c r="A40" s="26" t="s">
        <v>42</v>
      </c>
      <c r="B40" s="10">
        <v>160</v>
      </c>
      <c r="C40" s="10">
        <v>52</v>
      </c>
      <c r="D40" s="10">
        <f>B40-C40</f>
        <v>108</v>
      </c>
      <c r="E40" s="123">
        <f>B40/$B$6</f>
        <v>0.16967126193001061</v>
      </c>
      <c r="F40" s="128">
        <f>C40/$C$6</f>
        <v>8.7837837837837843E-2</v>
      </c>
      <c r="G40" s="128">
        <f>D40/$D$6</f>
        <v>0.30769230769230771</v>
      </c>
      <c r="H40" s="208">
        <f>N40+Z40+BD40</f>
        <v>5</v>
      </c>
      <c r="I40" s="157">
        <f>O40+AA40+BE40</f>
        <v>2</v>
      </c>
      <c r="J40" s="157">
        <f t="shared" ref="J40:J44" si="46">H40-I40</f>
        <v>3</v>
      </c>
      <c r="K40" s="128">
        <f>H40/H6</f>
        <v>0.33333333333333331</v>
      </c>
      <c r="L40" s="128">
        <f>I40/I6</f>
        <v>0.22222222222222221</v>
      </c>
      <c r="M40" s="124">
        <f t="shared" ref="M40:M44" si="47">J40/$J$6</f>
        <v>0.5</v>
      </c>
      <c r="N40" s="158">
        <v>4</v>
      </c>
      <c r="O40" s="159">
        <v>1</v>
      </c>
      <c r="P40" s="157">
        <f t="shared" ref="P40:P44" si="48">N40-O40</f>
        <v>3</v>
      </c>
      <c r="Q40" s="121">
        <f>N40/N6</f>
        <v>0.5714285714285714</v>
      </c>
      <c r="R40" s="121">
        <f>O40/O6</f>
        <v>0.5</v>
      </c>
      <c r="S40" s="122">
        <f>P40/P6</f>
        <v>0.6</v>
      </c>
      <c r="T40" s="10">
        <v>14</v>
      </c>
      <c r="U40" s="10">
        <v>6</v>
      </c>
      <c r="V40" s="74">
        <f t="shared" ref="V40:V44" si="49">T40-U40</f>
        <v>8</v>
      </c>
      <c r="W40" s="121">
        <f>T40/T6</f>
        <v>0.10144927536231885</v>
      </c>
      <c r="X40" s="121">
        <f>U40/U6</f>
        <v>6.25E-2</v>
      </c>
      <c r="Y40" s="121">
        <f>V40/V6</f>
        <v>0.19047619047619047</v>
      </c>
      <c r="Z40" s="158">
        <v>1</v>
      </c>
      <c r="AA40" s="159">
        <v>1</v>
      </c>
      <c r="AB40" s="157">
        <f t="shared" ref="AB40:AB44" si="50">Z40-AA40</f>
        <v>0</v>
      </c>
      <c r="AC40" s="121">
        <f>Z40/Z6</f>
        <v>0.16666666666666666</v>
      </c>
      <c r="AD40" s="121">
        <f>AA40/AA6</f>
        <v>0.2</v>
      </c>
      <c r="AE40" s="122">
        <f>AB40/AB6</f>
        <v>0</v>
      </c>
      <c r="AF40" s="158">
        <v>15</v>
      </c>
      <c r="AG40" s="159">
        <v>13</v>
      </c>
      <c r="AH40" s="157">
        <f t="shared" ref="AH40:AH44" si="51">AF40-AG40</f>
        <v>2</v>
      </c>
      <c r="AI40" s="121">
        <f>AF40/AF6</f>
        <v>0.11278195488721804</v>
      </c>
      <c r="AJ40" s="121">
        <f>AG40/AG6</f>
        <v>0.10655737704918032</v>
      </c>
      <c r="AK40" s="122">
        <f>AH40/AH6</f>
        <v>0.18181818181818182</v>
      </c>
      <c r="AL40" s="158">
        <v>17</v>
      </c>
      <c r="AM40" s="159">
        <v>10</v>
      </c>
      <c r="AN40" s="157">
        <f t="shared" ref="AN40:AN44" si="52">AL40-AM40</f>
        <v>7</v>
      </c>
      <c r="AO40" s="121">
        <f>AL40/AL6</f>
        <v>0.13385826771653545</v>
      </c>
      <c r="AP40" s="121">
        <f>AM40/AM6</f>
        <v>0.10204081632653061</v>
      </c>
      <c r="AQ40" s="122">
        <f>AN40/AN6</f>
        <v>0.2413793103448276</v>
      </c>
      <c r="AR40" s="158">
        <v>53</v>
      </c>
      <c r="AS40" s="159">
        <v>3</v>
      </c>
      <c r="AT40" s="157">
        <f t="shared" ref="AT40:AT44" si="53">AR40-AS40</f>
        <v>50</v>
      </c>
      <c r="AU40" s="121">
        <f>AR40/AR6</f>
        <v>0.41732283464566927</v>
      </c>
      <c r="AV40" s="121">
        <f>AS40/AS6</f>
        <v>0.13043478260869565</v>
      </c>
      <c r="AW40" s="122">
        <f>AT40/AT6</f>
        <v>0.48076923076923078</v>
      </c>
      <c r="AX40" s="158">
        <v>18</v>
      </c>
      <c r="AY40" s="159">
        <v>7</v>
      </c>
      <c r="AZ40" s="157">
        <f t="shared" ref="AZ40:AZ44" si="54">AX40-AY40</f>
        <v>11</v>
      </c>
      <c r="BA40" s="121">
        <f>AX40/AX6</f>
        <v>0.12857142857142856</v>
      </c>
      <c r="BB40" s="121">
        <f>AY40/AY6</f>
        <v>7.9545454545454544E-2</v>
      </c>
      <c r="BC40" s="122">
        <f>AZ40/AZ6</f>
        <v>0.21153846153846154</v>
      </c>
      <c r="BD40" s="158">
        <v>0</v>
      </c>
      <c r="BE40" s="159">
        <v>0</v>
      </c>
      <c r="BF40" s="157">
        <f t="shared" ref="BF40:BF44" si="55">BD40-BE40</f>
        <v>0</v>
      </c>
      <c r="BG40" s="121">
        <f>BD40/BD6</f>
        <v>0</v>
      </c>
      <c r="BH40" s="121">
        <f>BE40/BE6</f>
        <v>0</v>
      </c>
      <c r="BI40" s="122" t="e">
        <f>BF40/BF6</f>
        <v>#DIV/0!</v>
      </c>
      <c r="BJ40" s="158">
        <v>16</v>
      </c>
      <c r="BK40" s="159">
        <v>3</v>
      </c>
      <c r="BL40" s="157">
        <f t="shared" ref="BL40:BL44" si="56">BJ40-BK40</f>
        <v>13</v>
      </c>
      <c r="BM40" s="121">
        <f>BJ40/BJ6</f>
        <v>0.20512820512820512</v>
      </c>
      <c r="BN40" s="121">
        <f>BK40/BK6</f>
        <v>7.4999999999999997E-2</v>
      </c>
      <c r="BO40" s="122">
        <f>BL40/BL6</f>
        <v>0.34210526315789475</v>
      </c>
      <c r="BP40" s="158">
        <v>11</v>
      </c>
      <c r="BQ40" s="159">
        <v>5</v>
      </c>
      <c r="BR40" s="157">
        <f t="shared" ref="BR40:BR44" si="57">BP40-BQ40</f>
        <v>6</v>
      </c>
      <c r="BS40" s="121">
        <f>BP40/BP6</f>
        <v>0.12790697674418605</v>
      </c>
      <c r="BT40" s="121">
        <f>BQ40/BQ6</f>
        <v>9.8039215686274508E-2</v>
      </c>
      <c r="BU40" s="122">
        <f>BR40/BR6</f>
        <v>0.17142857142857143</v>
      </c>
      <c r="BV40" s="158">
        <v>10</v>
      </c>
      <c r="BW40" s="159">
        <v>3</v>
      </c>
      <c r="BX40" s="157">
        <f t="shared" ref="BX40:BX44" si="58">BV40-BW40</f>
        <v>7</v>
      </c>
      <c r="BY40" s="121">
        <f>BV40/BV6</f>
        <v>0.10416666666666667</v>
      </c>
      <c r="BZ40" s="121">
        <f>BW40/BW6</f>
        <v>4.6875E-2</v>
      </c>
      <c r="CA40" s="122">
        <f>BX40/BX6</f>
        <v>0.21875</v>
      </c>
    </row>
    <row r="41" spans="1:81" x14ac:dyDescent="0.3">
      <c r="A41" s="2" t="s">
        <v>43</v>
      </c>
      <c r="B41" s="11">
        <v>351</v>
      </c>
      <c r="C41" s="11">
        <v>196</v>
      </c>
      <c r="D41" s="10">
        <f>B41-C41</f>
        <v>155</v>
      </c>
      <c r="E41" s="123">
        <f>B41/$B$6</f>
        <v>0.37221633085896078</v>
      </c>
      <c r="F41" s="128">
        <f>C41/$C$6</f>
        <v>0.33108108108108109</v>
      </c>
      <c r="G41" s="128">
        <f>D41/$D$6</f>
        <v>0.44159544159544162</v>
      </c>
      <c r="H41" s="208">
        <f>N41+Z41+BD41</f>
        <v>6</v>
      </c>
      <c r="I41" s="157">
        <f>O41+AA41+BE41</f>
        <v>4</v>
      </c>
      <c r="J41" s="157">
        <f t="shared" si="46"/>
        <v>2</v>
      </c>
      <c r="K41" s="128">
        <f>H41/H6</f>
        <v>0.4</v>
      </c>
      <c r="L41" s="128">
        <f>I41/I6</f>
        <v>0.44444444444444442</v>
      </c>
      <c r="M41" s="124">
        <f t="shared" si="47"/>
        <v>0.33333333333333331</v>
      </c>
      <c r="N41" s="155">
        <v>1</v>
      </c>
      <c r="O41" s="156">
        <v>0</v>
      </c>
      <c r="P41" s="157">
        <f t="shared" si="48"/>
        <v>1</v>
      </c>
      <c r="Q41" s="121">
        <f>N41/N6</f>
        <v>0.14285714285714285</v>
      </c>
      <c r="R41" s="121">
        <f>O41/O6</f>
        <v>0</v>
      </c>
      <c r="S41" s="122">
        <f>P41/P6</f>
        <v>0.2</v>
      </c>
      <c r="T41" s="11">
        <v>43</v>
      </c>
      <c r="U41" s="11">
        <v>22</v>
      </c>
      <c r="V41" s="74">
        <f t="shared" si="49"/>
        <v>21</v>
      </c>
      <c r="W41" s="121">
        <f>T41/T6</f>
        <v>0.31159420289855072</v>
      </c>
      <c r="X41" s="121">
        <f>U41/U6</f>
        <v>0.22916666666666666</v>
      </c>
      <c r="Y41" s="121">
        <f>V41/V6</f>
        <v>0.5</v>
      </c>
      <c r="Z41" s="155">
        <v>4</v>
      </c>
      <c r="AA41" s="156">
        <v>3</v>
      </c>
      <c r="AB41" s="157">
        <f t="shared" si="50"/>
        <v>1</v>
      </c>
      <c r="AC41" s="121">
        <f>Z41/Z6</f>
        <v>0.66666666666666663</v>
      </c>
      <c r="AD41" s="121">
        <f>AA41/AA6</f>
        <v>0.6</v>
      </c>
      <c r="AE41" s="122">
        <f>AB41/AB6</f>
        <v>1</v>
      </c>
      <c r="AF41" s="155">
        <v>38</v>
      </c>
      <c r="AG41" s="156">
        <v>35</v>
      </c>
      <c r="AH41" s="157">
        <f t="shared" si="51"/>
        <v>3</v>
      </c>
      <c r="AI41" s="121">
        <f>AF41/AF6</f>
        <v>0.2857142857142857</v>
      </c>
      <c r="AJ41" s="121">
        <f>AG41/AG6</f>
        <v>0.28688524590163933</v>
      </c>
      <c r="AK41" s="122">
        <f>AH41/AH6</f>
        <v>0.27272727272727271</v>
      </c>
      <c r="AL41" s="155">
        <v>44</v>
      </c>
      <c r="AM41" s="156">
        <v>32</v>
      </c>
      <c r="AN41" s="157">
        <f t="shared" si="52"/>
        <v>12</v>
      </c>
      <c r="AO41" s="121">
        <f>AL41/AL6</f>
        <v>0.34645669291338582</v>
      </c>
      <c r="AP41" s="121">
        <f>AM41/AM6</f>
        <v>0.32653061224489793</v>
      </c>
      <c r="AQ41" s="122">
        <f>AN41/AN6</f>
        <v>0.41379310344827586</v>
      </c>
      <c r="AR41" s="155">
        <v>42</v>
      </c>
      <c r="AS41" s="156">
        <v>5</v>
      </c>
      <c r="AT41" s="157">
        <f t="shared" si="53"/>
        <v>37</v>
      </c>
      <c r="AU41" s="121">
        <f>AR41/AR6</f>
        <v>0.33070866141732286</v>
      </c>
      <c r="AV41" s="121">
        <f>AS41/AS6</f>
        <v>0.21739130434782608</v>
      </c>
      <c r="AW41" s="122">
        <f>AT41/AT6</f>
        <v>0.35576923076923078</v>
      </c>
      <c r="AX41" s="155">
        <v>58</v>
      </c>
      <c r="AY41" s="156">
        <v>35</v>
      </c>
      <c r="AZ41" s="157">
        <f t="shared" si="54"/>
        <v>23</v>
      </c>
      <c r="BA41" s="121">
        <f>AX41/AX6</f>
        <v>0.41428571428571431</v>
      </c>
      <c r="BB41" s="121">
        <f>AY41/AY6</f>
        <v>0.39772727272727271</v>
      </c>
      <c r="BC41" s="122">
        <f>AZ41/AZ6</f>
        <v>0.44230769230769229</v>
      </c>
      <c r="BD41" s="155">
        <v>1</v>
      </c>
      <c r="BE41" s="156">
        <v>1</v>
      </c>
      <c r="BF41" s="157">
        <f t="shared" si="55"/>
        <v>0</v>
      </c>
      <c r="BG41" s="121">
        <f>BD41/BD6</f>
        <v>0.5</v>
      </c>
      <c r="BH41" s="121">
        <f>BE41/BE6</f>
        <v>0.5</v>
      </c>
      <c r="BI41" s="122" t="e">
        <f>BF41/BF6</f>
        <v>#DIV/0!</v>
      </c>
      <c r="BJ41" s="155">
        <v>28</v>
      </c>
      <c r="BK41" s="156">
        <v>12</v>
      </c>
      <c r="BL41" s="157">
        <f t="shared" si="56"/>
        <v>16</v>
      </c>
      <c r="BM41" s="121">
        <f>BJ41/BJ6</f>
        <v>0.35897435897435898</v>
      </c>
      <c r="BN41" s="121">
        <f>BK41/BK6</f>
        <v>0.3</v>
      </c>
      <c r="BO41" s="122">
        <f>BL41/BL6</f>
        <v>0.42105263157894735</v>
      </c>
      <c r="BP41" s="155">
        <v>52</v>
      </c>
      <c r="BQ41" s="156">
        <v>26</v>
      </c>
      <c r="BR41" s="157">
        <f t="shared" si="57"/>
        <v>26</v>
      </c>
      <c r="BS41" s="121">
        <f>BP41/BP6</f>
        <v>0.60465116279069764</v>
      </c>
      <c r="BT41" s="121">
        <f>BQ41/BQ6</f>
        <v>0.50980392156862742</v>
      </c>
      <c r="BU41" s="122">
        <f>BR41/BR6</f>
        <v>0.74285714285714288</v>
      </c>
      <c r="BV41" s="155">
        <v>39</v>
      </c>
      <c r="BW41" s="156">
        <v>24</v>
      </c>
      <c r="BX41" s="157">
        <f t="shared" si="58"/>
        <v>15</v>
      </c>
      <c r="BY41" s="121">
        <f>BV41/BV6</f>
        <v>0.40625</v>
      </c>
      <c r="BZ41" s="121">
        <f>BW41/BW6</f>
        <v>0.375</v>
      </c>
      <c r="CA41" s="122">
        <f>BX41/BX6</f>
        <v>0.46875</v>
      </c>
    </row>
    <row r="42" spans="1:81" x14ac:dyDescent="0.3">
      <c r="A42" s="26" t="s">
        <v>44</v>
      </c>
      <c r="B42" s="10">
        <v>348</v>
      </c>
      <c r="C42" s="10">
        <v>268</v>
      </c>
      <c r="D42" s="10">
        <f>B42-C42</f>
        <v>80</v>
      </c>
      <c r="E42" s="123">
        <f>B42/$B$6</f>
        <v>0.36903499469777307</v>
      </c>
      <c r="F42" s="128">
        <f>C42/$C$6</f>
        <v>0.45270270270270269</v>
      </c>
      <c r="G42" s="128">
        <f>D42/$D$6</f>
        <v>0.22792022792022792</v>
      </c>
      <c r="H42" s="208">
        <f>N42+Z42+BD42</f>
        <v>4</v>
      </c>
      <c r="I42" s="157">
        <f>O42+AA42+BE42</f>
        <v>3</v>
      </c>
      <c r="J42" s="157">
        <f t="shared" si="46"/>
        <v>1</v>
      </c>
      <c r="K42" s="128">
        <f>H42/H6</f>
        <v>0.26666666666666666</v>
      </c>
      <c r="L42" s="128">
        <f>I42/I6</f>
        <v>0.33333333333333331</v>
      </c>
      <c r="M42" s="124">
        <f t="shared" si="47"/>
        <v>0.16666666666666666</v>
      </c>
      <c r="N42" s="158">
        <v>2</v>
      </c>
      <c r="O42" s="159">
        <v>1</v>
      </c>
      <c r="P42" s="157">
        <f t="shared" si="48"/>
        <v>1</v>
      </c>
      <c r="Q42" s="121">
        <f>N42/N6</f>
        <v>0.2857142857142857</v>
      </c>
      <c r="R42" s="121">
        <f>O42/O6</f>
        <v>0.5</v>
      </c>
      <c r="S42" s="122">
        <f>P42/P6</f>
        <v>0.2</v>
      </c>
      <c r="T42" s="10">
        <v>66</v>
      </c>
      <c r="U42" s="10">
        <v>53</v>
      </c>
      <c r="V42" s="74">
        <f t="shared" si="49"/>
        <v>13</v>
      </c>
      <c r="W42" s="121">
        <f>T42/T6</f>
        <v>0.47826086956521741</v>
      </c>
      <c r="X42" s="121">
        <f>U42/U6</f>
        <v>0.55208333333333337</v>
      </c>
      <c r="Y42" s="121">
        <f>V42/V6</f>
        <v>0.30952380952380953</v>
      </c>
      <c r="Z42" s="158">
        <v>1</v>
      </c>
      <c r="AA42" s="159">
        <v>1</v>
      </c>
      <c r="AB42" s="157">
        <f t="shared" si="50"/>
        <v>0</v>
      </c>
      <c r="AC42" s="121">
        <f>Z42/Z6</f>
        <v>0.16666666666666666</v>
      </c>
      <c r="AD42" s="121">
        <f>AA42/AA6</f>
        <v>0.2</v>
      </c>
      <c r="AE42" s="122">
        <f>AB42/AB6</f>
        <v>0</v>
      </c>
      <c r="AF42" s="158">
        <v>63</v>
      </c>
      <c r="AG42" s="159">
        <v>57</v>
      </c>
      <c r="AH42" s="157">
        <f t="shared" si="51"/>
        <v>6</v>
      </c>
      <c r="AI42" s="121">
        <f>AF42/AF6</f>
        <v>0.47368421052631576</v>
      </c>
      <c r="AJ42" s="121">
        <f>AG42/AG6</f>
        <v>0.46721311475409838</v>
      </c>
      <c r="AK42" s="122">
        <f>AH42/AH6</f>
        <v>0.54545454545454541</v>
      </c>
      <c r="AL42" s="158">
        <v>54</v>
      </c>
      <c r="AM42" s="159">
        <v>46</v>
      </c>
      <c r="AN42" s="157">
        <f t="shared" si="52"/>
        <v>8</v>
      </c>
      <c r="AO42" s="121">
        <f>AL42/AL6</f>
        <v>0.42519685039370081</v>
      </c>
      <c r="AP42" s="121">
        <f>AM42/AM6</f>
        <v>0.46938775510204084</v>
      </c>
      <c r="AQ42" s="122">
        <f>AN42/AN6</f>
        <v>0.27586206896551724</v>
      </c>
      <c r="AR42" s="158">
        <v>25</v>
      </c>
      <c r="AS42" s="159">
        <v>10</v>
      </c>
      <c r="AT42" s="157">
        <f t="shared" si="53"/>
        <v>15</v>
      </c>
      <c r="AU42" s="121">
        <f>AR42/AR6</f>
        <v>0.19685039370078741</v>
      </c>
      <c r="AV42" s="121">
        <f>AS42/AS6</f>
        <v>0.43478260869565216</v>
      </c>
      <c r="AW42" s="122">
        <f>AT42/AT6</f>
        <v>0.14423076923076922</v>
      </c>
      <c r="AX42" s="158">
        <v>50</v>
      </c>
      <c r="AY42" s="159">
        <v>35</v>
      </c>
      <c r="AZ42" s="157">
        <f t="shared" si="54"/>
        <v>15</v>
      </c>
      <c r="BA42" s="121">
        <f>AX42/AX6</f>
        <v>0.35714285714285715</v>
      </c>
      <c r="BB42" s="121">
        <f>AY42/AY6</f>
        <v>0.39772727272727271</v>
      </c>
      <c r="BC42" s="122">
        <f>AZ42/AZ6</f>
        <v>0.28846153846153844</v>
      </c>
      <c r="BD42" s="158">
        <v>1</v>
      </c>
      <c r="BE42" s="159">
        <v>1</v>
      </c>
      <c r="BF42" s="157">
        <f t="shared" si="55"/>
        <v>0</v>
      </c>
      <c r="BG42" s="121">
        <f>BD42/BD6</f>
        <v>0.5</v>
      </c>
      <c r="BH42" s="121">
        <f>BE42/BE6</f>
        <v>0.5</v>
      </c>
      <c r="BI42" s="122" t="e">
        <f>BF42/BF6</f>
        <v>#DIV/0!</v>
      </c>
      <c r="BJ42" s="158">
        <v>32</v>
      </c>
      <c r="BK42" s="159">
        <v>23</v>
      </c>
      <c r="BL42" s="157">
        <f t="shared" si="56"/>
        <v>9</v>
      </c>
      <c r="BM42" s="121">
        <f>BJ42/BJ6</f>
        <v>0.41025641025641024</v>
      </c>
      <c r="BN42" s="121">
        <f>BK42/BK6</f>
        <v>0.57499999999999996</v>
      </c>
      <c r="BO42" s="122">
        <f>BL42/BL6</f>
        <v>0.23684210526315788</v>
      </c>
      <c r="BP42" s="158">
        <v>19</v>
      </c>
      <c r="BQ42" s="159">
        <v>16</v>
      </c>
      <c r="BR42" s="157">
        <f t="shared" si="57"/>
        <v>3</v>
      </c>
      <c r="BS42" s="121">
        <f>BP42/BP6</f>
        <v>0.22093023255813954</v>
      </c>
      <c r="BT42" s="121">
        <f>BQ42/BQ6</f>
        <v>0.31372549019607843</v>
      </c>
      <c r="BU42" s="122">
        <f>BR42/BR6</f>
        <v>8.5714285714285715E-2</v>
      </c>
      <c r="BV42" s="158">
        <v>34</v>
      </c>
      <c r="BW42" s="159">
        <v>25</v>
      </c>
      <c r="BX42" s="157">
        <f t="shared" si="58"/>
        <v>9</v>
      </c>
      <c r="BY42" s="121">
        <f>BV42/BV6</f>
        <v>0.35416666666666669</v>
      </c>
      <c r="BZ42" s="121">
        <f>BW42/BW6</f>
        <v>0.390625</v>
      </c>
      <c r="CA42" s="122">
        <f>BX42/BX6</f>
        <v>0.28125</v>
      </c>
    </row>
    <row r="43" spans="1:81" x14ac:dyDescent="0.3">
      <c r="A43" s="2" t="s">
        <v>45</v>
      </c>
      <c r="B43" s="11">
        <v>73</v>
      </c>
      <c r="C43" s="11">
        <v>65</v>
      </c>
      <c r="D43" s="10">
        <f>B43-C43</f>
        <v>8</v>
      </c>
      <c r="E43" s="123">
        <f>B43/$B$6</f>
        <v>7.7412513255567333E-2</v>
      </c>
      <c r="F43" s="128">
        <f>C43/$C$6</f>
        <v>0.1097972972972973</v>
      </c>
      <c r="G43" s="128">
        <f>D43/$D$6</f>
        <v>2.2792022792022793E-2</v>
      </c>
      <c r="H43" s="208">
        <f>N43+Z43+BD43</f>
        <v>0</v>
      </c>
      <c r="I43" s="157">
        <f>O43+AA43+BE43</f>
        <v>0</v>
      </c>
      <c r="J43" s="157">
        <f t="shared" si="46"/>
        <v>0</v>
      </c>
      <c r="K43" s="128">
        <f>H43/H6</f>
        <v>0</v>
      </c>
      <c r="L43" s="128">
        <f>I43/I6</f>
        <v>0</v>
      </c>
      <c r="M43" s="124">
        <f t="shared" si="47"/>
        <v>0</v>
      </c>
      <c r="N43" s="155">
        <v>0</v>
      </c>
      <c r="O43" s="156">
        <v>0</v>
      </c>
      <c r="P43" s="157">
        <f t="shared" si="48"/>
        <v>0</v>
      </c>
      <c r="Q43" s="121">
        <f>N43/N6</f>
        <v>0</v>
      </c>
      <c r="R43" s="121">
        <f>O43/O6</f>
        <v>0</v>
      </c>
      <c r="S43" s="122">
        <f>P43/P6</f>
        <v>0</v>
      </c>
      <c r="T43" s="11">
        <v>13</v>
      </c>
      <c r="U43" s="11">
        <v>13</v>
      </c>
      <c r="V43" s="74">
        <f t="shared" si="49"/>
        <v>0</v>
      </c>
      <c r="W43" s="121">
        <f>T43/T6</f>
        <v>9.420289855072464E-2</v>
      </c>
      <c r="X43" s="121">
        <f>U43/U6</f>
        <v>0.13541666666666666</v>
      </c>
      <c r="Y43" s="121">
        <f>V43/V6</f>
        <v>0</v>
      </c>
      <c r="Z43" s="155">
        <v>0</v>
      </c>
      <c r="AA43" s="156">
        <v>0</v>
      </c>
      <c r="AB43" s="157">
        <f t="shared" si="50"/>
        <v>0</v>
      </c>
      <c r="AC43" s="121">
        <f>Z43/Z6</f>
        <v>0</v>
      </c>
      <c r="AD43" s="121">
        <f>AA43/AA6</f>
        <v>0</v>
      </c>
      <c r="AE43" s="122">
        <f>AB43/AB6</f>
        <v>0</v>
      </c>
      <c r="AF43" s="155">
        <v>13</v>
      </c>
      <c r="AG43" s="156">
        <v>13</v>
      </c>
      <c r="AH43" s="157">
        <f t="shared" si="51"/>
        <v>0</v>
      </c>
      <c r="AI43" s="121">
        <f>AF43/AF6</f>
        <v>9.7744360902255634E-2</v>
      </c>
      <c r="AJ43" s="121">
        <f>AG43/AG6</f>
        <v>0.10655737704918032</v>
      </c>
      <c r="AK43" s="122">
        <f>AH43/AH6</f>
        <v>0</v>
      </c>
      <c r="AL43" s="155">
        <v>11</v>
      </c>
      <c r="AM43" s="156">
        <v>9</v>
      </c>
      <c r="AN43" s="157">
        <f t="shared" si="52"/>
        <v>2</v>
      </c>
      <c r="AO43" s="121">
        <f>AL43/AL6</f>
        <v>8.6614173228346455E-2</v>
      </c>
      <c r="AP43" s="121">
        <f>AM43/AM6</f>
        <v>9.1836734693877556E-2</v>
      </c>
      <c r="AQ43" s="122">
        <f>AN43/AN6</f>
        <v>6.8965517241379309E-2</v>
      </c>
      <c r="AR43" s="155">
        <v>6</v>
      </c>
      <c r="AS43" s="156">
        <v>4</v>
      </c>
      <c r="AT43" s="157">
        <f t="shared" si="53"/>
        <v>2</v>
      </c>
      <c r="AU43" s="121">
        <f>AR43/AR6</f>
        <v>4.7244094488188976E-2</v>
      </c>
      <c r="AV43" s="121">
        <f>AS43/AS6</f>
        <v>0.17391304347826086</v>
      </c>
      <c r="AW43" s="122">
        <f>AT43/AT6</f>
        <v>1.9230769230769232E-2</v>
      </c>
      <c r="AX43" s="155">
        <v>13</v>
      </c>
      <c r="AY43" s="156">
        <v>10</v>
      </c>
      <c r="AZ43" s="157">
        <f t="shared" si="54"/>
        <v>3</v>
      </c>
      <c r="BA43" s="121">
        <f>AX43/AX6</f>
        <v>9.285714285714286E-2</v>
      </c>
      <c r="BB43" s="121">
        <f>AY43/AY6</f>
        <v>0.11363636363636363</v>
      </c>
      <c r="BC43" s="122">
        <f>AZ43/AZ6</f>
        <v>5.7692307692307696E-2</v>
      </c>
      <c r="BD43" s="155">
        <v>0</v>
      </c>
      <c r="BE43" s="156">
        <v>0</v>
      </c>
      <c r="BF43" s="157">
        <f t="shared" si="55"/>
        <v>0</v>
      </c>
      <c r="BG43" s="121">
        <f>BD43/BD6</f>
        <v>0</v>
      </c>
      <c r="BH43" s="121">
        <f>BE43/BE6</f>
        <v>0</v>
      </c>
      <c r="BI43" s="122" t="e">
        <f>BF43/BF6</f>
        <v>#DIV/0!</v>
      </c>
      <c r="BJ43" s="155">
        <v>2</v>
      </c>
      <c r="BK43" s="156">
        <v>2</v>
      </c>
      <c r="BL43" s="157">
        <f t="shared" si="56"/>
        <v>0</v>
      </c>
      <c r="BM43" s="121">
        <f>BJ43/BJ6</f>
        <v>2.564102564102564E-2</v>
      </c>
      <c r="BN43" s="121">
        <f>BK43/BK6</f>
        <v>0.05</v>
      </c>
      <c r="BO43" s="122">
        <f>BL43/BL6</f>
        <v>0</v>
      </c>
      <c r="BP43" s="155">
        <v>4</v>
      </c>
      <c r="BQ43" s="156">
        <v>4</v>
      </c>
      <c r="BR43" s="157">
        <f t="shared" si="57"/>
        <v>0</v>
      </c>
      <c r="BS43" s="121">
        <f>BP43/BP6</f>
        <v>4.6511627906976744E-2</v>
      </c>
      <c r="BT43" s="121">
        <f>BQ43/BQ6</f>
        <v>7.8431372549019607E-2</v>
      </c>
      <c r="BU43" s="122">
        <f>BR43/BR6</f>
        <v>0</v>
      </c>
      <c r="BV43" s="155">
        <v>11</v>
      </c>
      <c r="BW43" s="156">
        <v>10</v>
      </c>
      <c r="BX43" s="157">
        <f t="shared" si="58"/>
        <v>1</v>
      </c>
      <c r="BY43" s="121">
        <f>BV43/BV6</f>
        <v>0.11458333333333333</v>
      </c>
      <c r="BZ43" s="121">
        <f>BW43/BW6</f>
        <v>0.15625</v>
      </c>
      <c r="CA43" s="122">
        <f>BX43/BX6</f>
        <v>3.125E-2</v>
      </c>
    </row>
    <row r="44" spans="1:81" x14ac:dyDescent="0.3">
      <c r="A44" s="26" t="s">
        <v>46</v>
      </c>
      <c r="B44" s="10">
        <v>11</v>
      </c>
      <c r="C44" s="10">
        <v>11</v>
      </c>
      <c r="D44" s="10">
        <f>B44-C44</f>
        <v>0</v>
      </c>
      <c r="E44" s="123">
        <f>B44/$B$6</f>
        <v>1.166489925768823E-2</v>
      </c>
      <c r="F44" s="128">
        <f>C44/$C$6</f>
        <v>1.8581081081081082E-2</v>
      </c>
      <c r="G44" s="128">
        <f>D44/$D$6</f>
        <v>0</v>
      </c>
      <c r="H44" s="208">
        <f>N44+Z44+BD44</f>
        <v>0</v>
      </c>
      <c r="I44" s="157">
        <f>O44+AA44+BE44</f>
        <v>0</v>
      </c>
      <c r="J44" s="157">
        <f t="shared" si="46"/>
        <v>0</v>
      </c>
      <c r="K44" s="128">
        <f>H44/H6</f>
        <v>0</v>
      </c>
      <c r="L44" s="128">
        <f>I44/I6</f>
        <v>0</v>
      </c>
      <c r="M44" s="124">
        <f t="shared" si="47"/>
        <v>0</v>
      </c>
      <c r="N44" s="158">
        <v>0</v>
      </c>
      <c r="O44" s="159">
        <v>0</v>
      </c>
      <c r="P44" s="157">
        <f t="shared" si="48"/>
        <v>0</v>
      </c>
      <c r="Q44" s="121">
        <f>N44/N6</f>
        <v>0</v>
      </c>
      <c r="R44" s="121">
        <f>O44/O6</f>
        <v>0</v>
      </c>
      <c r="S44" s="122">
        <f>P44/P6</f>
        <v>0</v>
      </c>
      <c r="T44" s="10">
        <v>2</v>
      </c>
      <c r="U44" s="10">
        <v>2</v>
      </c>
      <c r="V44" s="74">
        <f t="shared" si="49"/>
        <v>0</v>
      </c>
      <c r="W44" s="121">
        <f>T44/T6</f>
        <v>1.4492753623188406E-2</v>
      </c>
      <c r="X44" s="121">
        <f>U44/U6</f>
        <v>2.0833333333333332E-2</v>
      </c>
      <c r="Y44" s="121">
        <f>V44/V6</f>
        <v>0</v>
      </c>
      <c r="Z44" s="158">
        <v>0</v>
      </c>
      <c r="AA44" s="159">
        <v>0</v>
      </c>
      <c r="AB44" s="157">
        <f t="shared" si="50"/>
        <v>0</v>
      </c>
      <c r="AC44" s="121">
        <f>Z44/Z6</f>
        <v>0</v>
      </c>
      <c r="AD44" s="121">
        <f>AA44/AA6</f>
        <v>0</v>
      </c>
      <c r="AE44" s="122">
        <f>AB44/AB6</f>
        <v>0</v>
      </c>
      <c r="AF44" s="158">
        <v>4</v>
      </c>
      <c r="AG44" s="159">
        <v>4</v>
      </c>
      <c r="AH44" s="157">
        <f t="shared" si="51"/>
        <v>0</v>
      </c>
      <c r="AI44" s="121">
        <f>AF44/AF6</f>
        <v>3.007518796992481E-2</v>
      </c>
      <c r="AJ44" s="121">
        <f>AG44/AG6</f>
        <v>3.2786885245901641E-2</v>
      </c>
      <c r="AK44" s="122">
        <f>AH44/AH6</f>
        <v>0</v>
      </c>
      <c r="AL44" s="158">
        <v>1</v>
      </c>
      <c r="AM44" s="159">
        <v>1</v>
      </c>
      <c r="AN44" s="157">
        <f t="shared" si="52"/>
        <v>0</v>
      </c>
      <c r="AO44" s="121">
        <f>AL44/AL6</f>
        <v>7.874015748031496E-3</v>
      </c>
      <c r="AP44" s="121">
        <f>AM44/AM6</f>
        <v>1.020408163265306E-2</v>
      </c>
      <c r="AQ44" s="122">
        <f>AN44/AN6</f>
        <v>0</v>
      </c>
      <c r="AR44" s="158">
        <v>1</v>
      </c>
      <c r="AS44" s="159">
        <v>1</v>
      </c>
      <c r="AT44" s="157">
        <f t="shared" si="53"/>
        <v>0</v>
      </c>
      <c r="AU44" s="121">
        <f>AR44/AR6</f>
        <v>7.874015748031496E-3</v>
      </c>
      <c r="AV44" s="121">
        <f>AS44/AS6</f>
        <v>4.3478260869565216E-2</v>
      </c>
      <c r="AW44" s="122">
        <f>AT44/AT6</f>
        <v>0</v>
      </c>
      <c r="AX44" s="158">
        <v>1</v>
      </c>
      <c r="AY44" s="159">
        <v>1</v>
      </c>
      <c r="AZ44" s="157">
        <f t="shared" si="54"/>
        <v>0</v>
      </c>
      <c r="BA44" s="121">
        <f>AX44/AX6</f>
        <v>7.1428571428571426E-3</v>
      </c>
      <c r="BB44" s="121">
        <f>AY44/AY6</f>
        <v>1.1363636363636364E-2</v>
      </c>
      <c r="BC44" s="122">
        <f>AZ44/AZ6</f>
        <v>0</v>
      </c>
      <c r="BD44" s="158">
        <v>0</v>
      </c>
      <c r="BE44" s="159">
        <v>0</v>
      </c>
      <c r="BF44" s="157">
        <f t="shared" si="55"/>
        <v>0</v>
      </c>
      <c r="BG44" s="121">
        <f>BD44/BD6</f>
        <v>0</v>
      </c>
      <c r="BH44" s="121">
        <f>BE44/BE6</f>
        <v>0</v>
      </c>
      <c r="BI44" s="122" t="e">
        <f>BF44/BF6</f>
        <v>#DIV/0!</v>
      </c>
      <c r="BJ44" s="158">
        <v>0</v>
      </c>
      <c r="BK44" s="159">
        <v>0</v>
      </c>
      <c r="BL44" s="157">
        <f t="shared" si="56"/>
        <v>0</v>
      </c>
      <c r="BM44" s="121">
        <f>BJ44/BJ6</f>
        <v>0</v>
      </c>
      <c r="BN44" s="121">
        <f>BK44/BK6</f>
        <v>0</v>
      </c>
      <c r="BO44" s="122">
        <f>BL44/BL6</f>
        <v>0</v>
      </c>
      <c r="BP44" s="158">
        <v>0</v>
      </c>
      <c r="BQ44" s="159">
        <v>0</v>
      </c>
      <c r="BR44" s="157">
        <f t="shared" si="57"/>
        <v>0</v>
      </c>
      <c r="BS44" s="121">
        <f>BP44/BP6</f>
        <v>0</v>
      </c>
      <c r="BT44" s="121">
        <f>BQ44/BQ6</f>
        <v>0</v>
      </c>
      <c r="BU44" s="122">
        <f>BR44/BR6</f>
        <v>0</v>
      </c>
      <c r="BV44" s="158">
        <v>2</v>
      </c>
      <c r="BW44" s="159">
        <v>2</v>
      </c>
      <c r="BX44" s="157">
        <f t="shared" si="58"/>
        <v>0</v>
      </c>
      <c r="BY44" s="121">
        <f>BV44/BV6</f>
        <v>2.0833333333333332E-2</v>
      </c>
      <c r="BZ44" s="121">
        <f>BW44/BW6</f>
        <v>3.125E-2</v>
      </c>
      <c r="CA44" s="122">
        <f>BX44/BX6</f>
        <v>0</v>
      </c>
    </row>
    <row r="45" spans="1:81" x14ac:dyDescent="0.3">
      <c r="A45" s="2"/>
      <c r="B45" s="1"/>
      <c r="C45" s="1"/>
      <c r="D45" s="1"/>
      <c r="E45" s="120"/>
      <c r="F45" s="1"/>
      <c r="G45" s="121"/>
      <c r="H45" s="164"/>
      <c r="I45" s="165"/>
      <c r="J45" s="165"/>
      <c r="K45" s="165"/>
      <c r="L45" s="165"/>
      <c r="M45" s="166"/>
      <c r="N45" s="164"/>
      <c r="O45" s="165"/>
      <c r="P45" s="165"/>
      <c r="Q45" s="165"/>
      <c r="R45" s="165"/>
      <c r="S45" s="166"/>
      <c r="T45" s="1"/>
      <c r="U45" s="1"/>
      <c r="V45" s="1"/>
      <c r="W45" s="1"/>
      <c r="X45" s="1"/>
      <c r="Y45" s="1"/>
      <c r="Z45" s="164"/>
      <c r="AA45" s="165"/>
      <c r="AB45" s="165"/>
      <c r="AC45" s="165"/>
      <c r="AD45" s="165"/>
      <c r="AE45" s="166"/>
      <c r="AF45" s="164"/>
      <c r="AG45" s="165"/>
      <c r="AH45" s="165"/>
      <c r="AI45" s="165"/>
      <c r="AJ45" s="165"/>
      <c r="AK45" s="166"/>
      <c r="AL45" s="164"/>
      <c r="AM45" s="165"/>
      <c r="AN45" s="165"/>
      <c r="AO45" s="165"/>
      <c r="AP45" s="165"/>
      <c r="AQ45" s="166"/>
      <c r="AR45" s="164"/>
      <c r="AS45" s="165"/>
      <c r="AT45" s="165"/>
      <c r="AU45" s="165"/>
      <c r="AV45" s="165"/>
      <c r="AW45" s="166"/>
      <c r="AX45" s="164"/>
      <c r="AY45" s="165"/>
      <c r="AZ45" s="165"/>
      <c r="BA45" s="165"/>
      <c r="BB45" s="165"/>
      <c r="BC45" s="166"/>
      <c r="BD45" s="164"/>
      <c r="BE45" s="165"/>
      <c r="BF45" s="165"/>
      <c r="BG45" s="165"/>
      <c r="BH45" s="165"/>
      <c r="BI45" s="166"/>
      <c r="BJ45" s="164"/>
      <c r="BK45" s="165"/>
      <c r="BL45" s="165"/>
      <c r="BM45" s="165"/>
      <c r="BN45" s="165"/>
      <c r="BO45" s="166"/>
      <c r="BP45" s="164"/>
      <c r="BQ45" s="165"/>
      <c r="BR45" s="165"/>
      <c r="BS45" s="165"/>
      <c r="BT45" s="165"/>
      <c r="BU45" s="166"/>
      <c r="BV45" s="164"/>
      <c r="BW45" s="165"/>
      <c r="BX45" s="165"/>
      <c r="BY45" s="165"/>
      <c r="BZ45" s="165"/>
      <c r="CA45" s="166"/>
    </row>
    <row r="46" spans="1:81" ht="43.2" x14ac:dyDescent="0.3">
      <c r="A46" s="27" t="s">
        <v>47</v>
      </c>
      <c r="B46" s="34" t="s">
        <v>14</v>
      </c>
      <c r="C46" s="35" t="s">
        <v>155</v>
      </c>
      <c r="D46" s="35" t="s">
        <v>326</v>
      </c>
      <c r="E46" s="125" t="s">
        <v>162</v>
      </c>
      <c r="F46" s="36" t="s">
        <v>329</v>
      </c>
      <c r="G46" s="35" t="s">
        <v>327</v>
      </c>
      <c r="H46" s="9" t="s">
        <v>158</v>
      </c>
      <c r="I46" s="154" t="s">
        <v>161</v>
      </c>
      <c r="J46" s="35" t="s">
        <v>326</v>
      </c>
      <c r="K46" s="153" t="s">
        <v>177</v>
      </c>
      <c r="L46" s="153" t="s">
        <v>331</v>
      </c>
      <c r="M46" s="127" t="s">
        <v>327</v>
      </c>
      <c r="N46" s="6" t="s">
        <v>112</v>
      </c>
      <c r="O46" s="153" t="s">
        <v>332</v>
      </c>
      <c r="P46" s="35" t="s">
        <v>326</v>
      </c>
      <c r="Q46" s="153" t="s">
        <v>175</v>
      </c>
      <c r="R46" s="153" t="s">
        <v>331</v>
      </c>
      <c r="S46" s="127" t="s">
        <v>327</v>
      </c>
      <c r="T46" s="3" t="s">
        <v>111</v>
      </c>
      <c r="U46" s="3" t="s">
        <v>145</v>
      </c>
      <c r="V46" s="35" t="s">
        <v>326</v>
      </c>
      <c r="W46" s="3" t="s">
        <v>172</v>
      </c>
      <c r="X46" s="3" t="s">
        <v>331</v>
      </c>
      <c r="Y46" s="35" t="s">
        <v>327</v>
      </c>
      <c r="Z46" s="6" t="s">
        <v>113</v>
      </c>
      <c r="AA46" s="153" t="s">
        <v>146</v>
      </c>
      <c r="AB46" s="35" t="s">
        <v>326</v>
      </c>
      <c r="AC46" s="153" t="s">
        <v>173</v>
      </c>
      <c r="AD46" s="153" t="s">
        <v>331</v>
      </c>
      <c r="AE46" s="127" t="s">
        <v>327</v>
      </c>
      <c r="AF46" s="6" t="s">
        <v>82</v>
      </c>
      <c r="AG46" s="7" t="s">
        <v>147</v>
      </c>
      <c r="AH46" s="35" t="s">
        <v>326</v>
      </c>
      <c r="AI46" s="153" t="s">
        <v>163</v>
      </c>
      <c r="AJ46" s="153" t="s">
        <v>331</v>
      </c>
      <c r="AK46" s="127" t="s">
        <v>327</v>
      </c>
      <c r="AL46" s="6" t="s">
        <v>114</v>
      </c>
      <c r="AM46" s="153" t="s">
        <v>148</v>
      </c>
      <c r="AN46" s="35" t="s">
        <v>326</v>
      </c>
      <c r="AO46" s="153" t="s">
        <v>164</v>
      </c>
      <c r="AP46" s="153" t="s">
        <v>331</v>
      </c>
      <c r="AQ46" s="127" t="s">
        <v>327</v>
      </c>
      <c r="AR46" s="6" t="s">
        <v>115</v>
      </c>
      <c r="AS46" s="153" t="s">
        <v>149</v>
      </c>
      <c r="AT46" s="35" t="s">
        <v>326</v>
      </c>
      <c r="AU46" s="153" t="s">
        <v>165</v>
      </c>
      <c r="AV46" s="153" t="s">
        <v>331</v>
      </c>
      <c r="AW46" s="127" t="s">
        <v>327</v>
      </c>
      <c r="AX46" s="6" t="s">
        <v>116</v>
      </c>
      <c r="AY46" s="153" t="s">
        <v>150</v>
      </c>
      <c r="AZ46" s="35" t="s">
        <v>326</v>
      </c>
      <c r="BA46" s="153" t="s">
        <v>166</v>
      </c>
      <c r="BB46" s="153" t="s">
        <v>331</v>
      </c>
      <c r="BC46" s="127" t="s">
        <v>327</v>
      </c>
      <c r="BD46" s="6" t="s">
        <v>117</v>
      </c>
      <c r="BE46" s="153" t="s">
        <v>151</v>
      </c>
      <c r="BF46" s="35" t="s">
        <v>326</v>
      </c>
      <c r="BG46" s="153" t="s">
        <v>167</v>
      </c>
      <c r="BH46" s="153" t="s">
        <v>331</v>
      </c>
      <c r="BI46" s="127" t="s">
        <v>327</v>
      </c>
      <c r="BJ46" s="6" t="s">
        <v>118</v>
      </c>
      <c r="BK46" s="153" t="s">
        <v>152</v>
      </c>
      <c r="BL46" s="35" t="s">
        <v>326</v>
      </c>
      <c r="BM46" s="153" t="s">
        <v>168</v>
      </c>
      <c r="BN46" s="153" t="s">
        <v>331</v>
      </c>
      <c r="BO46" s="127" t="s">
        <v>327</v>
      </c>
      <c r="BP46" s="6" t="s">
        <v>119</v>
      </c>
      <c r="BQ46" s="153" t="s">
        <v>153</v>
      </c>
      <c r="BR46" s="35" t="s">
        <v>326</v>
      </c>
      <c r="BS46" s="153" t="s">
        <v>169</v>
      </c>
      <c r="BT46" s="153" t="s">
        <v>331</v>
      </c>
      <c r="BU46" s="127" t="s">
        <v>327</v>
      </c>
      <c r="BV46" s="6" t="s">
        <v>120</v>
      </c>
      <c r="BW46" s="153" t="s">
        <v>154</v>
      </c>
      <c r="BX46" s="35" t="s">
        <v>326</v>
      </c>
      <c r="BY46" s="153" t="s">
        <v>170</v>
      </c>
      <c r="BZ46" s="153" t="s">
        <v>331</v>
      </c>
      <c r="CA46" s="127" t="s">
        <v>327</v>
      </c>
    </row>
    <row r="47" spans="1:81" x14ac:dyDescent="0.3">
      <c r="A47" s="2" t="s">
        <v>48</v>
      </c>
      <c r="B47" s="11">
        <v>182</v>
      </c>
      <c r="C47" s="11">
        <v>56</v>
      </c>
      <c r="D47" s="10">
        <f>B47-C47</f>
        <v>126</v>
      </c>
      <c r="E47" s="123">
        <f>B47/$B$6</f>
        <v>0.19300106044538706</v>
      </c>
      <c r="F47" s="128">
        <f>C47/$C$6</f>
        <v>9.45945945945946E-2</v>
      </c>
      <c r="G47" s="128">
        <f>D47/$D$6</f>
        <v>0.35897435897435898</v>
      </c>
      <c r="H47" s="208">
        <f>N47+Z47+BD47</f>
        <v>3</v>
      </c>
      <c r="I47" s="157">
        <f>O47+AA47+BE47</f>
        <v>0</v>
      </c>
      <c r="J47" s="157">
        <f t="shared" ref="J47:J51" si="59">H47-I47</f>
        <v>3</v>
      </c>
      <c r="K47" s="128">
        <f>H47/H6</f>
        <v>0.2</v>
      </c>
      <c r="L47" s="128">
        <f>I47/I6</f>
        <v>0</v>
      </c>
      <c r="M47" s="124">
        <f t="shared" ref="M47:M51" si="60">J47/$J$6</f>
        <v>0.5</v>
      </c>
      <c r="N47" s="155">
        <v>2</v>
      </c>
      <c r="O47" s="156">
        <v>0</v>
      </c>
      <c r="P47" s="157">
        <f t="shared" ref="P47:P51" si="61">N47-O47</f>
        <v>2</v>
      </c>
      <c r="Q47" s="121">
        <f>N47/N6</f>
        <v>0.2857142857142857</v>
      </c>
      <c r="R47" s="121">
        <f>O47/O6</f>
        <v>0</v>
      </c>
      <c r="S47" s="122">
        <f>P47/P6</f>
        <v>0.4</v>
      </c>
      <c r="T47" s="11">
        <v>17</v>
      </c>
      <c r="U47" s="11">
        <v>8</v>
      </c>
      <c r="V47" s="74">
        <f t="shared" ref="V47:V51" si="62">T47-U47</f>
        <v>9</v>
      </c>
      <c r="W47" s="121">
        <f>T47/T6</f>
        <v>0.12318840579710146</v>
      </c>
      <c r="X47" s="121">
        <f>U47/U6</f>
        <v>8.3333333333333329E-2</v>
      </c>
      <c r="Y47" s="121">
        <f>V47/V6</f>
        <v>0.21428571428571427</v>
      </c>
      <c r="Z47" s="155">
        <v>1</v>
      </c>
      <c r="AA47" s="156">
        <v>0</v>
      </c>
      <c r="AB47" s="157">
        <f t="shared" ref="AB47:AB51" si="63">Z47-AA47</f>
        <v>1</v>
      </c>
      <c r="AC47" s="121">
        <f>Z47/Z6</f>
        <v>0.16666666666666666</v>
      </c>
      <c r="AD47" s="121">
        <f>AA47/AA6</f>
        <v>0</v>
      </c>
      <c r="AE47" s="122">
        <f>AB47/AB6</f>
        <v>1</v>
      </c>
      <c r="AF47" s="155">
        <v>14</v>
      </c>
      <c r="AG47" s="156">
        <v>11</v>
      </c>
      <c r="AH47" s="157">
        <f t="shared" ref="AH47:AH51" si="64">AF47-AG47</f>
        <v>3</v>
      </c>
      <c r="AI47" s="121">
        <f>AF47/AF6</f>
        <v>0.10526315789473684</v>
      </c>
      <c r="AJ47" s="121">
        <f>AG47/AG6</f>
        <v>9.0163934426229511E-2</v>
      </c>
      <c r="AK47" s="122">
        <f>AH47/AH6</f>
        <v>0.27272727272727271</v>
      </c>
      <c r="AL47" s="155">
        <v>22</v>
      </c>
      <c r="AM47" s="156">
        <v>11</v>
      </c>
      <c r="AN47" s="157">
        <f t="shared" ref="AN47:AN51" si="65">AL47-AM47</f>
        <v>11</v>
      </c>
      <c r="AO47" s="121">
        <f>AL47/AL6</f>
        <v>0.17322834645669291</v>
      </c>
      <c r="AP47" s="121">
        <f>AM47/AM6</f>
        <v>0.11224489795918367</v>
      </c>
      <c r="AQ47" s="122">
        <f>AN47/AN6</f>
        <v>0.37931034482758619</v>
      </c>
      <c r="AR47" s="155">
        <v>58</v>
      </c>
      <c r="AS47" s="156">
        <v>2</v>
      </c>
      <c r="AT47" s="157">
        <f t="shared" ref="AT47:AT51" si="66">AR47-AS47</f>
        <v>56</v>
      </c>
      <c r="AU47" s="121">
        <f>AR47/AR6</f>
        <v>0.45669291338582679</v>
      </c>
      <c r="AV47" s="121">
        <f>AS47/AS6</f>
        <v>8.6956521739130432E-2</v>
      </c>
      <c r="AW47" s="122">
        <f>AT47/AT6</f>
        <v>0.53846153846153844</v>
      </c>
      <c r="AX47" s="155">
        <v>26</v>
      </c>
      <c r="AY47" s="156">
        <v>11</v>
      </c>
      <c r="AZ47" s="157">
        <f t="shared" ref="AZ47:AZ51" si="67">AX47-AY47</f>
        <v>15</v>
      </c>
      <c r="BA47" s="121">
        <f>AX47/AX6</f>
        <v>0.18571428571428572</v>
      </c>
      <c r="BB47" s="121">
        <f>AY47/AY6</f>
        <v>0.125</v>
      </c>
      <c r="BC47" s="122">
        <f>AZ47/AZ6</f>
        <v>0.28846153846153844</v>
      </c>
      <c r="BD47" s="155">
        <v>0</v>
      </c>
      <c r="BE47" s="156">
        <v>0</v>
      </c>
      <c r="BF47" s="157">
        <f t="shared" ref="BF47:BF51" si="68">BD47-BE47</f>
        <v>0</v>
      </c>
      <c r="BG47" s="121">
        <f>BD47/BD6</f>
        <v>0</v>
      </c>
      <c r="BH47" s="121">
        <f>BE47/BE6</f>
        <v>0</v>
      </c>
      <c r="BI47" s="122" t="e">
        <f>BF47/BF6</f>
        <v>#DIV/0!</v>
      </c>
      <c r="BJ47" s="155">
        <v>10</v>
      </c>
      <c r="BK47" s="156">
        <v>1</v>
      </c>
      <c r="BL47" s="157">
        <f t="shared" ref="BL47:BL51" si="69">BJ47-BK47</f>
        <v>9</v>
      </c>
      <c r="BM47" s="121">
        <f>BJ47/BJ6</f>
        <v>0.12820512820512819</v>
      </c>
      <c r="BN47" s="121">
        <f>BK47/BK6</f>
        <v>2.5000000000000001E-2</v>
      </c>
      <c r="BO47" s="122">
        <f>BL47/BL6</f>
        <v>0.23684210526315788</v>
      </c>
      <c r="BP47" s="155">
        <v>17</v>
      </c>
      <c r="BQ47" s="156">
        <v>9</v>
      </c>
      <c r="BR47" s="157">
        <f t="shared" ref="BR47:BR51" si="70">BP47-BQ47</f>
        <v>8</v>
      </c>
      <c r="BS47" s="121">
        <f>BP47/BP6</f>
        <v>0.19767441860465115</v>
      </c>
      <c r="BT47" s="121">
        <f>BQ47/BQ6</f>
        <v>0.17647058823529413</v>
      </c>
      <c r="BU47" s="122">
        <f>BR47/BR6</f>
        <v>0.22857142857142856</v>
      </c>
      <c r="BV47" s="155">
        <v>14</v>
      </c>
      <c r="BW47" s="156">
        <v>3</v>
      </c>
      <c r="BX47" s="157">
        <f t="shared" ref="BX47:BX51" si="71">BV47-BW47</f>
        <v>11</v>
      </c>
      <c r="BY47" s="121">
        <f>BV47/BV6</f>
        <v>0.14583333333333334</v>
      </c>
      <c r="BZ47" s="121">
        <f>BW47/BW6</f>
        <v>4.6875E-2</v>
      </c>
      <c r="CA47" s="122">
        <f>BX47/BX6</f>
        <v>0.34375</v>
      </c>
    </row>
    <row r="48" spans="1:81" x14ac:dyDescent="0.3">
      <c r="A48" s="26" t="s">
        <v>49</v>
      </c>
      <c r="B48" s="10">
        <v>308</v>
      </c>
      <c r="C48" s="10">
        <v>153</v>
      </c>
      <c r="D48" s="10">
        <f>B48-C48</f>
        <v>155</v>
      </c>
      <c r="E48" s="123">
        <f>B48/$B$6</f>
        <v>0.32661717921527039</v>
      </c>
      <c r="F48" s="128">
        <f>C48/$C$6</f>
        <v>0.25844594594594594</v>
      </c>
      <c r="G48" s="128">
        <f>D48/$D$6</f>
        <v>0.44159544159544162</v>
      </c>
      <c r="H48" s="208">
        <f>N48+Z48+BD48</f>
        <v>9</v>
      </c>
      <c r="I48" s="157">
        <f>O48+AA48+BE48</f>
        <v>7</v>
      </c>
      <c r="J48" s="157">
        <f t="shared" si="59"/>
        <v>2</v>
      </c>
      <c r="K48" s="128">
        <f>H48/H6</f>
        <v>0.6</v>
      </c>
      <c r="L48" s="128">
        <f>I48/I6</f>
        <v>0.77777777777777779</v>
      </c>
      <c r="M48" s="124">
        <f t="shared" si="60"/>
        <v>0.33333333333333331</v>
      </c>
      <c r="N48" s="158">
        <v>4</v>
      </c>
      <c r="O48" s="159">
        <v>2</v>
      </c>
      <c r="P48" s="157">
        <f t="shared" si="61"/>
        <v>2</v>
      </c>
      <c r="Q48" s="121">
        <f>N48/N6</f>
        <v>0.5714285714285714</v>
      </c>
      <c r="R48" s="121">
        <f>O48/O6</f>
        <v>1</v>
      </c>
      <c r="S48" s="122">
        <f>P48/P6</f>
        <v>0.4</v>
      </c>
      <c r="T48" s="10">
        <v>52</v>
      </c>
      <c r="U48" s="10">
        <v>27</v>
      </c>
      <c r="V48" s="74">
        <f t="shared" si="62"/>
        <v>25</v>
      </c>
      <c r="W48" s="121">
        <f>T48/T6</f>
        <v>0.37681159420289856</v>
      </c>
      <c r="X48" s="121">
        <f>U48/U6</f>
        <v>0.28125</v>
      </c>
      <c r="Y48" s="121">
        <f>V48/V6</f>
        <v>0.59523809523809523</v>
      </c>
      <c r="Z48" s="158">
        <v>5</v>
      </c>
      <c r="AA48" s="159">
        <v>5</v>
      </c>
      <c r="AB48" s="157">
        <f t="shared" si="63"/>
        <v>0</v>
      </c>
      <c r="AC48" s="121">
        <f>Z48/Z6</f>
        <v>0.83333333333333337</v>
      </c>
      <c r="AD48" s="121">
        <f>AA48/AA6</f>
        <v>1</v>
      </c>
      <c r="AE48" s="122">
        <f>AB48/AB6</f>
        <v>0</v>
      </c>
      <c r="AF48" s="158">
        <v>28</v>
      </c>
      <c r="AG48" s="159">
        <v>25</v>
      </c>
      <c r="AH48" s="157">
        <f t="shared" si="64"/>
        <v>3</v>
      </c>
      <c r="AI48" s="121">
        <f>AF48/AF6</f>
        <v>0.21052631578947367</v>
      </c>
      <c r="AJ48" s="121">
        <f>AG48/AG6</f>
        <v>0.20491803278688525</v>
      </c>
      <c r="AK48" s="122">
        <f>AH48/AH6</f>
        <v>0.27272727272727271</v>
      </c>
      <c r="AL48" s="158">
        <v>44</v>
      </c>
      <c r="AM48" s="159">
        <v>33</v>
      </c>
      <c r="AN48" s="157">
        <f t="shared" si="65"/>
        <v>11</v>
      </c>
      <c r="AO48" s="121">
        <f>AL48/AL6</f>
        <v>0.34645669291338582</v>
      </c>
      <c r="AP48" s="121">
        <f>AM48/AM6</f>
        <v>0.33673469387755101</v>
      </c>
      <c r="AQ48" s="122">
        <f>AN48/AN6</f>
        <v>0.37931034482758619</v>
      </c>
      <c r="AR48" s="158">
        <v>46</v>
      </c>
      <c r="AS48" s="159">
        <v>6</v>
      </c>
      <c r="AT48" s="157">
        <f t="shared" si="66"/>
        <v>40</v>
      </c>
      <c r="AU48" s="121">
        <f>AR48/AR6</f>
        <v>0.36220472440944884</v>
      </c>
      <c r="AV48" s="121">
        <f>AS48/AS6</f>
        <v>0.2608695652173913</v>
      </c>
      <c r="AW48" s="122">
        <f>AT48/AT6</f>
        <v>0.38461538461538464</v>
      </c>
      <c r="AX48" s="158">
        <v>36</v>
      </c>
      <c r="AY48" s="159">
        <v>16</v>
      </c>
      <c r="AZ48" s="157">
        <f t="shared" si="67"/>
        <v>20</v>
      </c>
      <c r="BA48" s="121">
        <f>AX48/AX6</f>
        <v>0.25714285714285712</v>
      </c>
      <c r="BB48" s="121">
        <f>AY48/AY6</f>
        <v>0.18181818181818182</v>
      </c>
      <c r="BC48" s="122">
        <f>AZ48/AZ6</f>
        <v>0.38461538461538464</v>
      </c>
      <c r="BD48" s="158">
        <v>0</v>
      </c>
      <c r="BE48" s="159">
        <v>0</v>
      </c>
      <c r="BF48" s="157">
        <f t="shared" si="68"/>
        <v>0</v>
      </c>
      <c r="BG48" s="121">
        <f>BD48/BD6</f>
        <v>0</v>
      </c>
      <c r="BH48" s="121">
        <f>BE48/BE6</f>
        <v>0</v>
      </c>
      <c r="BI48" s="122" t="e">
        <f>BF48/BF6</f>
        <v>#DIV/0!</v>
      </c>
      <c r="BJ48" s="158">
        <v>27</v>
      </c>
      <c r="BK48" s="159">
        <v>6</v>
      </c>
      <c r="BL48" s="157">
        <f t="shared" si="69"/>
        <v>21</v>
      </c>
      <c r="BM48" s="121">
        <f>BJ48/BJ6</f>
        <v>0.34615384615384615</v>
      </c>
      <c r="BN48" s="121">
        <f>BK48/BK6</f>
        <v>0.15</v>
      </c>
      <c r="BO48" s="122">
        <f>BL48/BL6</f>
        <v>0.55263157894736847</v>
      </c>
      <c r="BP48" s="158">
        <v>42</v>
      </c>
      <c r="BQ48" s="159">
        <v>17</v>
      </c>
      <c r="BR48" s="157">
        <f t="shared" si="70"/>
        <v>25</v>
      </c>
      <c r="BS48" s="121">
        <f>BP48/BP6</f>
        <v>0.48837209302325579</v>
      </c>
      <c r="BT48" s="121">
        <f>BQ48/BQ6</f>
        <v>0.33333333333333331</v>
      </c>
      <c r="BU48" s="122">
        <f>BR48/BR6</f>
        <v>0.7142857142857143</v>
      </c>
      <c r="BV48" s="158">
        <v>24</v>
      </c>
      <c r="BW48" s="159">
        <v>16</v>
      </c>
      <c r="BX48" s="157">
        <f t="shared" si="71"/>
        <v>8</v>
      </c>
      <c r="BY48" s="121">
        <f>BV48/BV6</f>
        <v>0.25</v>
      </c>
      <c r="BZ48" s="121">
        <f>BW48/BW6</f>
        <v>0.25</v>
      </c>
      <c r="CA48" s="122">
        <f>BX48/BX6</f>
        <v>0.25</v>
      </c>
    </row>
    <row r="49" spans="1:79" x14ac:dyDescent="0.3">
      <c r="A49" s="2" t="s">
        <v>50</v>
      </c>
      <c r="B49" s="11">
        <v>326</v>
      </c>
      <c r="C49" s="11">
        <v>264</v>
      </c>
      <c r="D49" s="10">
        <f>B49-C49</f>
        <v>62</v>
      </c>
      <c r="E49" s="123">
        <f>B49/$B$6</f>
        <v>0.34570519618239659</v>
      </c>
      <c r="F49" s="128">
        <f>C49/$C$6</f>
        <v>0.44594594594594594</v>
      </c>
      <c r="G49" s="128">
        <f>D49/$D$6</f>
        <v>0.17663817663817663</v>
      </c>
      <c r="H49" s="208">
        <f>N49+Z49+BD49</f>
        <v>3</v>
      </c>
      <c r="I49" s="157">
        <f>O49+AA49+BE49</f>
        <v>2</v>
      </c>
      <c r="J49" s="157">
        <f t="shared" si="59"/>
        <v>1</v>
      </c>
      <c r="K49" s="128">
        <f>H49/H6</f>
        <v>0.2</v>
      </c>
      <c r="L49" s="128">
        <f>I49/I6</f>
        <v>0.22222222222222221</v>
      </c>
      <c r="M49" s="124">
        <f t="shared" si="60"/>
        <v>0.16666666666666666</v>
      </c>
      <c r="N49" s="155">
        <v>1</v>
      </c>
      <c r="O49" s="156">
        <v>0</v>
      </c>
      <c r="P49" s="157">
        <f t="shared" si="61"/>
        <v>1</v>
      </c>
      <c r="Q49" s="121">
        <f>N49/N6</f>
        <v>0.14285714285714285</v>
      </c>
      <c r="R49" s="121">
        <f>O49/O6</f>
        <v>0</v>
      </c>
      <c r="S49" s="122">
        <f>P49/P6</f>
        <v>0.2</v>
      </c>
      <c r="T49" s="11">
        <v>52</v>
      </c>
      <c r="U49" s="11">
        <v>44</v>
      </c>
      <c r="V49" s="74">
        <f t="shared" si="62"/>
        <v>8</v>
      </c>
      <c r="W49" s="121">
        <f>T49/T6</f>
        <v>0.37681159420289856</v>
      </c>
      <c r="X49" s="121">
        <f>U49/U6</f>
        <v>0.45833333333333331</v>
      </c>
      <c r="Y49" s="121">
        <f>V49/V6</f>
        <v>0.19047619047619047</v>
      </c>
      <c r="Z49" s="155">
        <v>0</v>
      </c>
      <c r="AA49" s="156">
        <v>0</v>
      </c>
      <c r="AB49" s="157">
        <f t="shared" si="63"/>
        <v>0</v>
      </c>
      <c r="AC49" s="121">
        <f>Z49/Z6</f>
        <v>0</v>
      </c>
      <c r="AD49" s="121">
        <f>AA49/AA6</f>
        <v>0</v>
      </c>
      <c r="AE49" s="122">
        <f>AB49/AB6</f>
        <v>0</v>
      </c>
      <c r="AF49" s="155">
        <v>69</v>
      </c>
      <c r="AG49" s="156">
        <v>64</v>
      </c>
      <c r="AH49" s="157">
        <f t="shared" si="64"/>
        <v>5</v>
      </c>
      <c r="AI49" s="121">
        <f>AF49/AF6</f>
        <v>0.51879699248120303</v>
      </c>
      <c r="AJ49" s="121">
        <f>AG49/AG6</f>
        <v>0.52459016393442626</v>
      </c>
      <c r="AK49" s="122">
        <f>AH49/AH6</f>
        <v>0.45454545454545453</v>
      </c>
      <c r="AL49" s="155">
        <v>48</v>
      </c>
      <c r="AM49" s="156">
        <v>41</v>
      </c>
      <c r="AN49" s="157">
        <f t="shared" si="65"/>
        <v>7</v>
      </c>
      <c r="AO49" s="121">
        <f>AL49/AL6</f>
        <v>0.37795275590551181</v>
      </c>
      <c r="AP49" s="121">
        <f>AM49/AM6</f>
        <v>0.41836734693877553</v>
      </c>
      <c r="AQ49" s="122">
        <f>AN49/AN6</f>
        <v>0.2413793103448276</v>
      </c>
      <c r="AR49" s="155">
        <v>16</v>
      </c>
      <c r="AS49" s="156">
        <v>9</v>
      </c>
      <c r="AT49" s="157">
        <f t="shared" si="66"/>
        <v>7</v>
      </c>
      <c r="AU49" s="121">
        <f>AR49/AR6</f>
        <v>0.12598425196850394</v>
      </c>
      <c r="AV49" s="121">
        <f>AS49/AS6</f>
        <v>0.39130434782608697</v>
      </c>
      <c r="AW49" s="122">
        <f>AT49/AT6</f>
        <v>6.7307692307692304E-2</v>
      </c>
      <c r="AX49" s="155">
        <v>52</v>
      </c>
      <c r="AY49" s="156">
        <v>36</v>
      </c>
      <c r="AZ49" s="157">
        <f t="shared" si="67"/>
        <v>16</v>
      </c>
      <c r="BA49" s="121">
        <f>AX49/AX6</f>
        <v>0.37142857142857144</v>
      </c>
      <c r="BB49" s="121">
        <f>AY49/AY6</f>
        <v>0.40909090909090912</v>
      </c>
      <c r="BC49" s="122">
        <f>AZ49/AZ6</f>
        <v>0.30769230769230771</v>
      </c>
      <c r="BD49" s="155">
        <v>2</v>
      </c>
      <c r="BE49" s="156">
        <v>2</v>
      </c>
      <c r="BF49" s="157">
        <f t="shared" si="68"/>
        <v>0</v>
      </c>
      <c r="BG49" s="121">
        <f>BD49/BD6</f>
        <v>1</v>
      </c>
      <c r="BH49" s="121">
        <f>BE49/BE6</f>
        <v>1</v>
      </c>
      <c r="BI49" s="122" t="e">
        <f>BF49/BF6</f>
        <v>#DIV/0!</v>
      </c>
      <c r="BJ49" s="155">
        <v>29</v>
      </c>
      <c r="BK49" s="156">
        <v>23</v>
      </c>
      <c r="BL49" s="157">
        <f t="shared" si="69"/>
        <v>6</v>
      </c>
      <c r="BM49" s="121">
        <f>BJ49/BJ6</f>
        <v>0.37179487179487181</v>
      </c>
      <c r="BN49" s="121">
        <f>BK49/BK6</f>
        <v>0.57499999999999996</v>
      </c>
      <c r="BO49" s="122">
        <f>BL49/BL6</f>
        <v>0.15789473684210525</v>
      </c>
      <c r="BP49" s="155">
        <v>18</v>
      </c>
      <c r="BQ49" s="156">
        <v>16</v>
      </c>
      <c r="BR49" s="157">
        <f t="shared" si="70"/>
        <v>2</v>
      </c>
      <c r="BS49" s="121">
        <f>BP49/BP6</f>
        <v>0.20930232558139536</v>
      </c>
      <c r="BT49" s="121">
        <f>BQ49/BQ6</f>
        <v>0.31372549019607843</v>
      </c>
      <c r="BU49" s="122">
        <f>BR49/BR6</f>
        <v>5.7142857142857141E-2</v>
      </c>
      <c r="BV49" s="155">
        <v>37</v>
      </c>
      <c r="BW49" s="156">
        <v>28</v>
      </c>
      <c r="BX49" s="157">
        <f t="shared" si="71"/>
        <v>9</v>
      </c>
      <c r="BY49" s="121">
        <f>BV49/BV6</f>
        <v>0.38541666666666669</v>
      </c>
      <c r="BZ49" s="121">
        <f>BW49/BW6</f>
        <v>0.4375</v>
      </c>
      <c r="CA49" s="122">
        <f>BX49/BX6</f>
        <v>0.28125</v>
      </c>
    </row>
    <row r="50" spans="1:79" x14ac:dyDescent="0.3">
      <c r="A50" s="26" t="s">
        <v>51</v>
      </c>
      <c r="B50" s="10">
        <v>94</v>
      </c>
      <c r="C50" s="10">
        <v>86</v>
      </c>
      <c r="D50" s="10">
        <f>B50-C50</f>
        <v>8</v>
      </c>
      <c r="E50" s="123">
        <f>B50/$B$6</f>
        <v>9.9681866383881226E-2</v>
      </c>
      <c r="F50" s="128">
        <f>C50/$C$6</f>
        <v>0.14527027027027026</v>
      </c>
      <c r="G50" s="128">
        <f>D50/$D$6</f>
        <v>2.2792022792022793E-2</v>
      </c>
      <c r="H50" s="208">
        <f>N50+Z50+BD50</f>
        <v>0</v>
      </c>
      <c r="I50" s="157">
        <f>O50+AA50+BE50</f>
        <v>0</v>
      </c>
      <c r="J50" s="157">
        <f t="shared" si="59"/>
        <v>0</v>
      </c>
      <c r="K50" s="128">
        <f>H50/H6</f>
        <v>0</v>
      </c>
      <c r="L50" s="128">
        <f>I50/I6</f>
        <v>0</v>
      </c>
      <c r="M50" s="124">
        <f t="shared" si="60"/>
        <v>0</v>
      </c>
      <c r="N50" s="158">
        <v>0</v>
      </c>
      <c r="O50" s="159">
        <v>0</v>
      </c>
      <c r="P50" s="157">
        <f t="shared" si="61"/>
        <v>0</v>
      </c>
      <c r="Q50" s="121">
        <f>N50/N6</f>
        <v>0</v>
      </c>
      <c r="R50" s="121">
        <f>O50/O6</f>
        <v>0</v>
      </c>
      <c r="S50" s="122">
        <f>P50/P6</f>
        <v>0</v>
      </c>
      <c r="T50" s="10">
        <v>10</v>
      </c>
      <c r="U50" s="10">
        <v>10</v>
      </c>
      <c r="V50" s="74">
        <f t="shared" si="62"/>
        <v>0</v>
      </c>
      <c r="W50" s="121">
        <f>T50/T6</f>
        <v>7.2463768115942032E-2</v>
      </c>
      <c r="X50" s="121">
        <f>U50/U6</f>
        <v>0.10416666666666667</v>
      </c>
      <c r="Y50" s="121">
        <f>V50/V6</f>
        <v>0</v>
      </c>
      <c r="Z50" s="158">
        <v>0</v>
      </c>
      <c r="AA50" s="159">
        <v>0</v>
      </c>
      <c r="AB50" s="157">
        <f t="shared" si="63"/>
        <v>0</v>
      </c>
      <c r="AC50" s="121">
        <f>Z50/Z6</f>
        <v>0</v>
      </c>
      <c r="AD50" s="121">
        <f>AA50/AA6</f>
        <v>0</v>
      </c>
      <c r="AE50" s="122">
        <f>AB50/AB6</f>
        <v>0</v>
      </c>
      <c r="AF50" s="158">
        <v>17</v>
      </c>
      <c r="AG50" s="159">
        <v>17</v>
      </c>
      <c r="AH50" s="157">
        <f t="shared" si="64"/>
        <v>0</v>
      </c>
      <c r="AI50" s="121">
        <f>AF50/AF6</f>
        <v>0.12781954887218044</v>
      </c>
      <c r="AJ50" s="121">
        <f>AG50/AG6</f>
        <v>0.13934426229508196</v>
      </c>
      <c r="AK50" s="122">
        <f>AH50/AH6</f>
        <v>0</v>
      </c>
      <c r="AL50" s="158">
        <v>10</v>
      </c>
      <c r="AM50" s="159">
        <v>10</v>
      </c>
      <c r="AN50" s="157">
        <f t="shared" si="65"/>
        <v>0</v>
      </c>
      <c r="AO50" s="121">
        <f>AL50/AL6</f>
        <v>7.874015748031496E-2</v>
      </c>
      <c r="AP50" s="121">
        <f>AM50/AM6</f>
        <v>0.10204081632653061</v>
      </c>
      <c r="AQ50" s="122">
        <f>AN50/AN6</f>
        <v>0</v>
      </c>
      <c r="AR50" s="158">
        <v>5</v>
      </c>
      <c r="AS50" s="159">
        <v>4</v>
      </c>
      <c r="AT50" s="157">
        <f t="shared" si="66"/>
        <v>1</v>
      </c>
      <c r="AU50" s="121">
        <f>AR50/AR6</f>
        <v>3.937007874015748E-2</v>
      </c>
      <c r="AV50" s="121">
        <f>AS50/AS6</f>
        <v>0.17391304347826086</v>
      </c>
      <c r="AW50" s="122">
        <f>AT50/AT6</f>
        <v>9.6153846153846159E-3</v>
      </c>
      <c r="AX50" s="158">
        <v>19</v>
      </c>
      <c r="AY50" s="159">
        <v>18</v>
      </c>
      <c r="AZ50" s="157">
        <f t="shared" si="67"/>
        <v>1</v>
      </c>
      <c r="BA50" s="121">
        <f>AX50/AX6</f>
        <v>0.1357142857142857</v>
      </c>
      <c r="BB50" s="121">
        <f>AY50/AY6</f>
        <v>0.20454545454545456</v>
      </c>
      <c r="BC50" s="122">
        <f>AZ50/AZ6</f>
        <v>1.9230769230769232E-2</v>
      </c>
      <c r="BD50" s="158">
        <v>0</v>
      </c>
      <c r="BE50" s="159">
        <v>0</v>
      </c>
      <c r="BF50" s="157">
        <f t="shared" si="68"/>
        <v>0</v>
      </c>
      <c r="BG50" s="121">
        <f>BD50/BD6</f>
        <v>0</v>
      </c>
      <c r="BH50" s="121">
        <f>BE50/BE6</f>
        <v>0</v>
      </c>
      <c r="BI50" s="122" t="e">
        <f>BF50/BF6</f>
        <v>#DIV/0!</v>
      </c>
      <c r="BJ50" s="158">
        <v>9</v>
      </c>
      <c r="BK50" s="159">
        <v>7</v>
      </c>
      <c r="BL50" s="157">
        <f t="shared" si="69"/>
        <v>2</v>
      </c>
      <c r="BM50" s="121">
        <f>BJ50/BJ6</f>
        <v>0.11538461538461539</v>
      </c>
      <c r="BN50" s="121">
        <f>BK50/BK6</f>
        <v>0.17499999999999999</v>
      </c>
      <c r="BO50" s="122">
        <f>BL50/BL6</f>
        <v>5.2631578947368418E-2</v>
      </c>
      <c r="BP50" s="158">
        <v>6</v>
      </c>
      <c r="BQ50" s="159">
        <v>6</v>
      </c>
      <c r="BR50" s="157">
        <f t="shared" si="70"/>
        <v>0</v>
      </c>
      <c r="BS50" s="121">
        <f>BP50/BP6</f>
        <v>6.9767441860465115E-2</v>
      </c>
      <c r="BT50" s="121">
        <f>BQ50/BQ6</f>
        <v>0.11764705882352941</v>
      </c>
      <c r="BU50" s="122">
        <f>BR50/BR6</f>
        <v>0</v>
      </c>
      <c r="BV50" s="158">
        <v>18</v>
      </c>
      <c r="BW50" s="159">
        <v>14</v>
      </c>
      <c r="BX50" s="157">
        <f t="shared" si="71"/>
        <v>4</v>
      </c>
      <c r="BY50" s="121">
        <f>BV50/BV6</f>
        <v>0.1875</v>
      </c>
      <c r="BZ50" s="121">
        <f>BW50/BW6</f>
        <v>0.21875</v>
      </c>
      <c r="CA50" s="122">
        <f>BX50/BX6</f>
        <v>0.125</v>
      </c>
    </row>
    <row r="51" spans="1:79" x14ac:dyDescent="0.3">
      <c r="A51" s="2" t="s">
        <v>52</v>
      </c>
      <c r="B51" s="11">
        <v>33</v>
      </c>
      <c r="C51" s="11">
        <v>33</v>
      </c>
      <c r="D51" s="10">
        <f>B51-C51</f>
        <v>0</v>
      </c>
      <c r="E51" s="123">
        <f>B51/$B$6</f>
        <v>3.4994697773064687E-2</v>
      </c>
      <c r="F51" s="128">
        <f>C51/$C$6</f>
        <v>5.5743243243243243E-2</v>
      </c>
      <c r="G51" s="128">
        <f>D51/$D$6</f>
        <v>0</v>
      </c>
      <c r="H51" s="208">
        <f>N51+Z51+BD51</f>
        <v>0</v>
      </c>
      <c r="I51" s="157">
        <f>O51+AA51+BE51</f>
        <v>0</v>
      </c>
      <c r="J51" s="157">
        <f t="shared" si="59"/>
        <v>0</v>
      </c>
      <c r="K51" s="128">
        <f>H51/H6</f>
        <v>0</v>
      </c>
      <c r="L51" s="128">
        <f>I51/I6</f>
        <v>0</v>
      </c>
      <c r="M51" s="124">
        <f t="shared" si="60"/>
        <v>0</v>
      </c>
      <c r="N51" s="155">
        <v>0</v>
      </c>
      <c r="O51" s="156">
        <v>0</v>
      </c>
      <c r="P51" s="157">
        <f t="shared" si="61"/>
        <v>0</v>
      </c>
      <c r="Q51" s="121">
        <f>N51/N6</f>
        <v>0</v>
      </c>
      <c r="R51" s="121">
        <f>O51/O6</f>
        <v>0</v>
      </c>
      <c r="S51" s="122">
        <f>P51/P6</f>
        <v>0</v>
      </c>
      <c r="T51" s="11">
        <v>7</v>
      </c>
      <c r="U51" s="11">
        <v>7</v>
      </c>
      <c r="V51" s="74">
        <f t="shared" si="62"/>
        <v>0</v>
      </c>
      <c r="W51" s="121">
        <f>T51/T6</f>
        <v>5.0724637681159424E-2</v>
      </c>
      <c r="X51" s="121">
        <f>U51/U6</f>
        <v>7.2916666666666671E-2</v>
      </c>
      <c r="Y51" s="121">
        <f>V51/V6</f>
        <v>0</v>
      </c>
      <c r="Z51" s="155">
        <v>0</v>
      </c>
      <c r="AA51" s="156">
        <v>0</v>
      </c>
      <c r="AB51" s="157">
        <f t="shared" si="63"/>
        <v>0</v>
      </c>
      <c r="AC51" s="121">
        <f>Z51/Z6</f>
        <v>0</v>
      </c>
      <c r="AD51" s="121">
        <f>AA51/AA6</f>
        <v>0</v>
      </c>
      <c r="AE51" s="122">
        <f>AB51/AB6</f>
        <v>0</v>
      </c>
      <c r="AF51" s="155">
        <v>5</v>
      </c>
      <c r="AG51" s="156">
        <v>5</v>
      </c>
      <c r="AH51" s="157">
        <f t="shared" si="64"/>
        <v>0</v>
      </c>
      <c r="AI51" s="121">
        <f>AF51/AF6</f>
        <v>3.7593984962406013E-2</v>
      </c>
      <c r="AJ51" s="121">
        <f>AG51/AG6</f>
        <v>4.0983606557377046E-2</v>
      </c>
      <c r="AK51" s="122">
        <f>AH51/AH6</f>
        <v>0</v>
      </c>
      <c r="AL51" s="155">
        <v>3</v>
      </c>
      <c r="AM51" s="156">
        <v>3</v>
      </c>
      <c r="AN51" s="157">
        <f t="shared" si="65"/>
        <v>0</v>
      </c>
      <c r="AO51" s="121">
        <f>AL51/AL6</f>
        <v>2.3622047244094488E-2</v>
      </c>
      <c r="AP51" s="121">
        <f>AM51/AM6</f>
        <v>3.0612244897959183E-2</v>
      </c>
      <c r="AQ51" s="122">
        <f>AN51/AN6</f>
        <v>0</v>
      </c>
      <c r="AR51" s="155">
        <v>2</v>
      </c>
      <c r="AS51" s="156">
        <v>2</v>
      </c>
      <c r="AT51" s="157">
        <f t="shared" si="66"/>
        <v>0</v>
      </c>
      <c r="AU51" s="121">
        <f>AR51/AR6</f>
        <v>1.5748031496062992E-2</v>
      </c>
      <c r="AV51" s="121">
        <f>AS51/AS6</f>
        <v>8.6956521739130432E-2</v>
      </c>
      <c r="AW51" s="122">
        <f>AT51/AT6</f>
        <v>0</v>
      </c>
      <c r="AX51" s="155">
        <v>7</v>
      </c>
      <c r="AY51" s="156">
        <v>7</v>
      </c>
      <c r="AZ51" s="157">
        <f t="shared" si="67"/>
        <v>0</v>
      </c>
      <c r="BA51" s="121">
        <f>AX51/AX6</f>
        <v>0.05</v>
      </c>
      <c r="BB51" s="121">
        <f>AY51/AY6</f>
        <v>7.9545454545454544E-2</v>
      </c>
      <c r="BC51" s="122">
        <f>AZ51/AZ6</f>
        <v>0</v>
      </c>
      <c r="BD51" s="155">
        <v>0</v>
      </c>
      <c r="BE51" s="156">
        <v>0</v>
      </c>
      <c r="BF51" s="157">
        <f t="shared" si="68"/>
        <v>0</v>
      </c>
      <c r="BG51" s="121">
        <f>BD51/BD6</f>
        <v>0</v>
      </c>
      <c r="BH51" s="121">
        <f>BE51/BE6</f>
        <v>0</v>
      </c>
      <c r="BI51" s="122" t="e">
        <f>BF51/BF6</f>
        <v>#DIV/0!</v>
      </c>
      <c r="BJ51" s="155">
        <v>3</v>
      </c>
      <c r="BK51" s="156">
        <v>3</v>
      </c>
      <c r="BL51" s="157">
        <f t="shared" si="69"/>
        <v>0</v>
      </c>
      <c r="BM51" s="121">
        <f>BJ51/BJ6</f>
        <v>3.8461538461538464E-2</v>
      </c>
      <c r="BN51" s="121">
        <f>BK51/BK6</f>
        <v>7.4999999999999997E-2</v>
      </c>
      <c r="BO51" s="122">
        <f>BL51/BL6</f>
        <v>0</v>
      </c>
      <c r="BP51" s="155">
        <v>3</v>
      </c>
      <c r="BQ51" s="156">
        <v>3</v>
      </c>
      <c r="BR51" s="157">
        <f t="shared" si="70"/>
        <v>0</v>
      </c>
      <c r="BS51" s="121">
        <f>BP51/BP6</f>
        <v>3.4883720930232558E-2</v>
      </c>
      <c r="BT51" s="121">
        <f>BQ51/BQ6</f>
        <v>5.8823529411764705E-2</v>
      </c>
      <c r="BU51" s="122">
        <f>BR51/BR6</f>
        <v>0</v>
      </c>
      <c r="BV51" s="155">
        <v>3</v>
      </c>
      <c r="BW51" s="156">
        <v>3</v>
      </c>
      <c r="BX51" s="157">
        <f t="shared" si="71"/>
        <v>0</v>
      </c>
      <c r="BY51" s="121">
        <f>BV51/BV6</f>
        <v>3.125E-2</v>
      </c>
      <c r="BZ51" s="121">
        <f>BW51/BW6</f>
        <v>4.6875E-2</v>
      </c>
      <c r="CA51" s="122">
        <f>BX51/BX6</f>
        <v>0</v>
      </c>
    </row>
    <row r="52" spans="1:79" x14ac:dyDescent="0.3">
      <c r="A52" s="2"/>
      <c r="B52" s="1"/>
      <c r="C52" s="1"/>
      <c r="D52" s="1"/>
      <c r="E52" s="120"/>
      <c r="F52" s="1"/>
      <c r="G52" s="121"/>
      <c r="H52" s="164"/>
      <c r="I52" s="165"/>
      <c r="J52" s="165"/>
      <c r="K52" s="165"/>
      <c r="L52" s="165"/>
      <c r="M52" s="166"/>
      <c r="N52" s="164"/>
      <c r="O52" s="165"/>
      <c r="P52" s="165"/>
      <c r="Q52" s="165"/>
      <c r="R52" s="165"/>
      <c r="S52" s="166"/>
      <c r="T52" s="1"/>
      <c r="U52" s="1"/>
      <c r="V52" s="1"/>
      <c r="W52" s="1"/>
      <c r="X52" s="1"/>
      <c r="Y52" s="1"/>
      <c r="Z52" s="164"/>
      <c r="AA52" s="165"/>
      <c r="AB52" s="165"/>
      <c r="AC52" s="165"/>
      <c r="AD52" s="165"/>
      <c r="AE52" s="166"/>
      <c r="AF52" s="164"/>
      <c r="AG52" s="165"/>
      <c r="AH52" s="165"/>
      <c r="AI52" s="165"/>
      <c r="AJ52" s="165"/>
      <c r="AK52" s="166"/>
      <c r="AL52" s="164"/>
      <c r="AM52" s="165"/>
      <c r="AN52" s="165"/>
      <c r="AO52" s="165"/>
      <c r="AP52" s="165"/>
      <c r="AQ52" s="166"/>
      <c r="AR52" s="164"/>
      <c r="AS52" s="165"/>
      <c r="AT52" s="165"/>
      <c r="AU52" s="165"/>
      <c r="AV52" s="165"/>
      <c r="AW52" s="166"/>
      <c r="AX52" s="164"/>
      <c r="AY52" s="165"/>
      <c r="AZ52" s="165"/>
      <c r="BA52" s="165"/>
      <c r="BB52" s="165"/>
      <c r="BC52" s="166"/>
      <c r="BD52" s="164"/>
      <c r="BE52" s="165"/>
      <c r="BF52" s="165"/>
      <c r="BG52" s="165"/>
      <c r="BH52" s="165"/>
      <c r="BI52" s="166"/>
      <c r="BJ52" s="164"/>
      <c r="BK52" s="165"/>
      <c r="BL52" s="165"/>
      <c r="BM52" s="165"/>
      <c r="BN52" s="165"/>
      <c r="BO52" s="166"/>
      <c r="BP52" s="164"/>
      <c r="BQ52" s="165"/>
      <c r="BR52" s="165"/>
      <c r="BS52" s="165"/>
      <c r="BT52" s="165"/>
      <c r="BU52" s="166"/>
      <c r="BV52" s="164"/>
      <c r="BW52" s="165"/>
      <c r="BX52" s="165"/>
      <c r="BY52" s="165"/>
      <c r="BZ52" s="165"/>
      <c r="CA52" s="166"/>
    </row>
    <row r="53" spans="1:79" ht="43.2" x14ac:dyDescent="0.3">
      <c r="A53" s="27" t="s">
        <v>53</v>
      </c>
      <c r="B53" s="34" t="s">
        <v>14</v>
      </c>
      <c r="C53" s="35" t="s">
        <v>155</v>
      </c>
      <c r="D53" s="35" t="s">
        <v>326</v>
      </c>
      <c r="E53" s="125" t="s">
        <v>162</v>
      </c>
      <c r="F53" s="36" t="s">
        <v>329</v>
      </c>
      <c r="G53" s="35" t="s">
        <v>327</v>
      </c>
      <c r="H53" s="9" t="s">
        <v>158</v>
      </c>
      <c r="I53" s="154" t="s">
        <v>161</v>
      </c>
      <c r="J53" s="35" t="s">
        <v>326</v>
      </c>
      <c r="K53" s="153" t="s">
        <v>177</v>
      </c>
      <c r="L53" s="153" t="s">
        <v>331</v>
      </c>
      <c r="M53" s="127" t="s">
        <v>327</v>
      </c>
      <c r="N53" s="6" t="s">
        <v>112</v>
      </c>
      <c r="O53" s="153" t="s">
        <v>332</v>
      </c>
      <c r="P53" s="35" t="s">
        <v>326</v>
      </c>
      <c r="Q53" s="153" t="s">
        <v>175</v>
      </c>
      <c r="R53" s="153" t="s">
        <v>331</v>
      </c>
      <c r="S53" s="127" t="s">
        <v>327</v>
      </c>
      <c r="T53" s="3" t="s">
        <v>111</v>
      </c>
      <c r="U53" s="3" t="s">
        <v>145</v>
      </c>
      <c r="V53" s="35" t="s">
        <v>326</v>
      </c>
      <c r="W53" s="3" t="s">
        <v>172</v>
      </c>
      <c r="X53" s="3" t="s">
        <v>331</v>
      </c>
      <c r="Y53" s="35" t="s">
        <v>327</v>
      </c>
      <c r="Z53" s="6" t="s">
        <v>113</v>
      </c>
      <c r="AA53" s="153" t="s">
        <v>146</v>
      </c>
      <c r="AB53" s="35" t="s">
        <v>326</v>
      </c>
      <c r="AC53" s="153" t="s">
        <v>173</v>
      </c>
      <c r="AD53" s="153" t="s">
        <v>331</v>
      </c>
      <c r="AE53" s="127" t="s">
        <v>327</v>
      </c>
      <c r="AF53" s="6" t="s">
        <v>82</v>
      </c>
      <c r="AG53" s="7" t="s">
        <v>147</v>
      </c>
      <c r="AH53" s="35" t="s">
        <v>326</v>
      </c>
      <c r="AI53" s="153" t="s">
        <v>163</v>
      </c>
      <c r="AJ53" s="153" t="s">
        <v>331</v>
      </c>
      <c r="AK53" s="127" t="s">
        <v>327</v>
      </c>
      <c r="AL53" s="6" t="s">
        <v>114</v>
      </c>
      <c r="AM53" s="153" t="s">
        <v>148</v>
      </c>
      <c r="AN53" s="35" t="s">
        <v>326</v>
      </c>
      <c r="AO53" s="153" t="s">
        <v>164</v>
      </c>
      <c r="AP53" s="153" t="s">
        <v>331</v>
      </c>
      <c r="AQ53" s="127" t="s">
        <v>327</v>
      </c>
      <c r="AR53" s="6" t="s">
        <v>115</v>
      </c>
      <c r="AS53" s="153" t="s">
        <v>149</v>
      </c>
      <c r="AT53" s="35" t="s">
        <v>326</v>
      </c>
      <c r="AU53" s="153" t="s">
        <v>165</v>
      </c>
      <c r="AV53" s="153" t="s">
        <v>331</v>
      </c>
      <c r="AW53" s="127" t="s">
        <v>327</v>
      </c>
      <c r="AX53" s="6" t="s">
        <v>116</v>
      </c>
      <c r="AY53" s="153" t="s">
        <v>150</v>
      </c>
      <c r="AZ53" s="35" t="s">
        <v>326</v>
      </c>
      <c r="BA53" s="153" t="s">
        <v>166</v>
      </c>
      <c r="BB53" s="153" t="s">
        <v>331</v>
      </c>
      <c r="BC53" s="127" t="s">
        <v>327</v>
      </c>
      <c r="BD53" s="6" t="s">
        <v>117</v>
      </c>
      <c r="BE53" s="153" t="s">
        <v>151</v>
      </c>
      <c r="BF53" s="35" t="s">
        <v>326</v>
      </c>
      <c r="BG53" s="153" t="s">
        <v>167</v>
      </c>
      <c r="BH53" s="153" t="s">
        <v>331</v>
      </c>
      <c r="BI53" s="127" t="s">
        <v>327</v>
      </c>
      <c r="BJ53" s="6" t="s">
        <v>118</v>
      </c>
      <c r="BK53" s="153" t="s">
        <v>152</v>
      </c>
      <c r="BL53" s="35" t="s">
        <v>326</v>
      </c>
      <c r="BM53" s="153" t="s">
        <v>168</v>
      </c>
      <c r="BN53" s="153" t="s">
        <v>331</v>
      </c>
      <c r="BO53" s="127" t="s">
        <v>327</v>
      </c>
      <c r="BP53" s="6" t="s">
        <v>119</v>
      </c>
      <c r="BQ53" s="153" t="s">
        <v>153</v>
      </c>
      <c r="BR53" s="35" t="s">
        <v>326</v>
      </c>
      <c r="BS53" s="153" t="s">
        <v>169</v>
      </c>
      <c r="BT53" s="153" t="s">
        <v>331</v>
      </c>
      <c r="BU53" s="127" t="s">
        <v>327</v>
      </c>
      <c r="BV53" s="6" t="s">
        <v>120</v>
      </c>
      <c r="BW53" s="153" t="s">
        <v>154</v>
      </c>
      <c r="BX53" s="35" t="s">
        <v>326</v>
      </c>
      <c r="BY53" s="153" t="s">
        <v>170</v>
      </c>
      <c r="BZ53" s="153" t="s">
        <v>331</v>
      </c>
      <c r="CA53" s="127" t="s">
        <v>327</v>
      </c>
    </row>
    <row r="54" spans="1:79" x14ac:dyDescent="0.3">
      <c r="A54" s="26" t="s">
        <v>42</v>
      </c>
      <c r="B54" s="10">
        <v>160</v>
      </c>
      <c r="C54" s="10">
        <v>68</v>
      </c>
      <c r="D54" s="10">
        <f>B54-C54</f>
        <v>92</v>
      </c>
      <c r="E54" s="123">
        <f>B54/$B$6</f>
        <v>0.16967126193001061</v>
      </c>
      <c r="F54" s="128">
        <f>C54/$C$6</f>
        <v>0.11486486486486487</v>
      </c>
      <c r="G54" s="128">
        <f>D54/$D$6</f>
        <v>0.2621082621082621</v>
      </c>
      <c r="H54" s="208">
        <f>N54+Z54+BD54</f>
        <v>3</v>
      </c>
      <c r="I54" s="157">
        <f>O54+AA54+BE54</f>
        <v>0</v>
      </c>
      <c r="J54" s="157">
        <f t="shared" ref="J54:J58" si="72">H54-I54</f>
        <v>3</v>
      </c>
      <c r="K54" s="128">
        <f>H54/H6</f>
        <v>0.2</v>
      </c>
      <c r="L54" s="128">
        <f>I54/I6</f>
        <v>0</v>
      </c>
      <c r="M54" s="124">
        <f t="shared" ref="M54:M58" si="73">J54/$J$6</f>
        <v>0.5</v>
      </c>
      <c r="N54" s="158">
        <v>3</v>
      </c>
      <c r="O54" s="159">
        <v>0</v>
      </c>
      <c r="P54" s="157">
        <f t="shared" ref="P54:P58" si="74">N54-O54</f>
        <v>3</v>
      </c>
      <c r="Q54" s="121">
        <f>N54/N6</f>
        <v>0.42857142857142855</v>
      </c>
      <c r="R54" s="121">
        <f>O54/O6</f>
        <v>0</v>
      </c>
      <c r="S54" s="122">
        <f>P54/P6</f>
        <v>0.6</v>
      </c>
      <c r="T54" s="10">
        <v>16</v>
      </c>
      <c r="U54" s="10">
        <v>8</v>
      </c>
      <c r="V54" s="74">
        <f t="shared" ref="V54:V58" si="75">T54-U54</f>
        <v>8</v>
      </c>
      <c r="W54" s="121">
        <f>T54/T6</f>
        <v>0.11594202898550725</v>
      </c>
      <c r="X54" s="121">
        <f>U54/U6</f>
        <v>8.3333333333333329E-2</v>
      </c>
      <c r="Y54" s="121">
        <f>V54/V6</f>
        <v>0.19047619047619047</v>
      </c>
      <c r="Z54" s="158">
        <v>0</v>
      </c>
      <c r="AA54" s="159">
        <v>0</v>
      </c>
      <c r="AB54" s="157">
        <f t="shared" ref="AB54:AB58" si="76">Z54-AA54</f>
        <v>0</v>
      </c>
      <c r="AC54" s="121">
        <f>Z54/Z6</f>
        <v>0</v>
      </c>
      <c r="AD54" s="121">
        <f>AA54/AA6</f>
        <v>0</v>
      </c>
      <c r="AE54" s="122">
        <f>AB54/AB6</f>
        <v>0</v>
      </c>
      <c r="AF54" s="158">
        <v>21</v>
      </c>
      <c r="AG54" s="159">
        <v>19</v>
      </c>
      <c r="AH54" s="157">
        <f t="shared" ref="AH54:AH58" si="77">AF54-AG54</f>
        <v>2</v>
      </c>
      <c r="AI54" s="121">
        <f>AF54/AF6</f>
        <v>0.15789473684210525</v>
      </c>
      <c r="AJ54" s="121">
        <f>AG54/AG6</f>
        <v>0.15573770491803279</v>
      </c>
      <c r="AK54" s="122">
        <f>AH54/AH6</f>
        <v>0.18181818181818182</v>
      </c>
      <c r="AL54" s="158">
        <v>11</v>
      </c>
      <c r="AM54" s="159">
        <v>8</v>
      </c>
      <c r="AN54" s="157">
        <f t="shared" ref="AN54:AN58" si="78">AL54-AM54</f>
        <v>3</v>
      </c>
      <c r="AO54" s="121">
        <f>AL54/AL6</f>
        <v>8.6614173228346455E-2</v>
      </c>
      <c r="AP54" s="121">
        <f>AM54/AM6</f>
        <v>8.1632653061224483E-2</v>
      </c>
      <c r="AQ54" s="122">
        <f>AN54/AN6</f>
        <v>0.10344827586206896</v>
      </c>
      <c r="AR54" s="158">
        <v>40</v>
      </c>
      <c r="AS54" s="159">
        <v>2</v>
      </c>
      <c r="AT54" s="157">
        <f t="shared" ref="AT54:AT58" si="79">AR54-AS54</f>
        <v>38</v>
      </c>
      <c r="AU54" s="121">
        <f>AR54/AR6</f>
        <v>0.31496062992125984</v>
      </c>
      <c r="AV54" s="121">
        <f>AS54/AS6</f>
        <v>8.6956521739130432E-2</v>
      </c>
      <c r="AW54" s="122">
        <f>AT54/AT6</f>
        <v>0.36538461538461536</v>
      </c>
      <c r="AX54" s="158">
        <v>27</v>
      </c>
      <c r="AY54" s="159">
        <v>14</v>
      </c>
      <c r="AZ54" s="157">
        <f t="shared" ref="AZ54:AZ58" si="80">AX54-AY54</f>
        <v>13</v>
      </c>
      <c r="BA54" s="121">
        <f>AX54/AX6</f>
        <v>0.19285714285714287</v>
      </c>
      <c r="BB54" s="121">
        <f>AY54/AY6</f>
        <v>0.15909090909090909</v>
      </c>
      <c r="BC54" s="122">
        <f>AZ54/AZ6</f>
        <v>0.25</v>
      </c>
      <c r="BD54" s="158">
        <v>0</v>
      </c>
      <c r="BE54" s="159">
        <v>0</v>
      </c>
      <c r="BF54" s="157">
        <f t="shared" ref="BF54:BF58" si="81">BD54-BE54</f>
        <v>0</v>
      </c>
      <c r="BG54" s="121">
        <f>BD54/BD6</f>
        <v>0</v>
      </c>
      <c r="BH54" s="121">
        <f>BE54/BE6</f>
        <v>0</v>
      </c>
      <c r="BI54" s="122" t="e">
        <f>BF54/BF6</f>
        <v>#DIV/0!</v>
      </c>
      <c r="BJ54" s="158">
        <v>14</v>
      </c>
      <c r="BK54" s="159">
        <v>4</v>
      </c>
      <c r="BL54" s="157">
        <f t="shared" ref="BL54:BL58" si="82">BJ54-BK54</f>
        <v>10</v>
      </c>
      <c r="BM54" s="121">
        <f>BJ54/BJ6</f>
        <v>0.17948717948717949</v>
      </c>
      <c r="BN54" s="121">
        <f>BK54/BK6</f>
        <v>0.1</v>
      </c>
      <c r="BO54" s="122">
        <f>BL54/BL6</f>
        <v>0.26315789473684209</v>
      </c>
      <c r="BP54" s="158">
        <v>14</v>
      </c>
      <c r="BQ54" s="159">
        <v>6</v>
      </c>
      <c r="BR54" s="157">
        <f t="shared" ref="BR54:BR58" si="83">BP54-BQ54</f>
        <v>8</v>
      </c>
      <c r="BS54" s="121">
        <f>BP54/BP6</f>
        <v>0.16279069767441862</v>
      </c>
      <c r="BT54" s="121">
        <f>BQ54/BQ6</f>
        <v>0.11764705882352941</v>
      </c>
      <c r="BU54" s="122">
        <f>BR54/BR6</f>
        <v>0.22857142857142856</v>
      </c>
      <c r="BV54" s="158">
        <v>14</v>
      </c>
      <c r="BW54" s="159">
        <v>7</v>
      </c>
      <c r="BX54" s="157">
        <f t="shared" ref="BX54:BX58" si="84">BV54-BW54</f>
        <v>7</v>
      </c>
      <c r="BY54" s="121">
        <f>BV54/BV6</f>
        <v>0.14583333333333334</v>
      </c>
      <c r="BZ54" s="121">
        <f>BW54/BW6</f>
        <v>0.109375</v>
      </c>
      <c r="CA54" s="122">
        <f>BX54/BX6</f>
        <v>0.21875</v>
      </c>
    </row>
    <row r="55" spans="1:79" x14ac:dyDescent="0.3">
      <c r="A55" s="2" t="s">
        <v>43</v>
      </c>
      <c r="B55" s="11">
        <v>433</v>
      </c>
      <c r="C55" s="11">
        <v>259</v>
      </c>
      <c r="D55" s="10">
        <f>B55-C55</f>
        <v>174</v>
      </c>
      <c r="E55" s="123">
        <f>B55/$B$6</f>
        <v>0.45917285259809121</v>
      </c>
      <c r="F55" s="128">
        <f>C55/$C$6</f>
        <v>0.4375</v>
      </c>
      <c r="G55" s="128">
        <f>D55/$D$6</f>
        <v>0.49572649572649574</v>
      </c>
      <c r="H55" s="208">
        <f>N55+Z55+BD55</f>
        <v>9</v>
      </c>
      <c r="I55" s="157">
        <f>O55+AA55+BE55</f>
        <v>7</v>
      </c>
      <c r="J55" s="157">
        <f t="shared" si="72"/>
        <v>2</v>
      </c>
      <c r="K55" s="128">
        <f>H55/H6</f>
        <v>0.6</v>
      </c>
      <c r="L55" s="128">
        <f>I55/I6</f>
        <v>0.77777777777777779</v>
      </c>
      <c r="M55" s="124">
        <f t="shared" si="73"/>
        <v>0.33333333333333331</v>
      </c>
      <c r="N55" s="155">
        <v>3</v>
      </c>
      <c r="O55" s="156">
        <v>2</v>
      </c>
      <c r="P55" s="157">
        <f t="shared" si="74"/>
        <v>1</v>
      </c>
      <c r="Q55" s="121">
        <f>N55/N6</f>
        <v>0.42857142857142855</v>
      </c>
      <c r="R55" s="121">
        <f>O55/O6</f>
        <v>1</v>
      </c>
      <c r="S55" s="122">
        <f>P55/P6</f>
        <v>0.2</v>
      </c>
      <c r="T55" s="11">
        <v>56</v>
      </c>
      <c r="U55" s="11">
        <v>31</v>
      </c>
      <c r="V55" s="74">
        <f t="shared" si="75"/>
        <v>25</v>
      </c>
      <c r="W55" s="121">
        <f>T55/T6</f>
        <v>0.40579710144927539</v>
      </c>
      <c r="X55" s="121">
        <f>U55/U6</f>
        <v>0.32291666666666669</v>
      </c>
      <c r="Y55" s="121">
        <f>V55/V6</f>
        <v>0.59523809523809523</v>
      </c>
      <c r="Z55" s="155">
        <v>6</v>
      </c>
      <c r="AA55" s="156">
        <v>5</v>
      </c>
      <c r="AB55" s="157">
        <f t="shared" si="76"/>
        <v>1</v>
      </c>
      <c r="AC55" s="121">
        <f>Z55/Z6</f>
        <v>1</v>
      </c>
      <c r="AD55" s="121">
        <f>AA55/AA6</f>
        <v>1</v>
      </c>
      <c r="AE55" s="122">
        <f>AB55/AB6</f>
        <v>1</v>
      </c>
      <c r="AF55" s="155">
        <v>53</v>
      </c>
      <c r="AG55" s="156">
        <v>48</v>
      </c>
      <c r="AH55" s="157">
        <f t="shared" si="77"/>
        <v>5</v>
      </c>
      <c r="AI55" s="121">
        <f>AF55/AF6</f>
        <v>0.39849624060150374</v>
      </c>
      <c r="AJ55" s="121">
        <f>AG55/AG6</f>
        <v>0.39344262295081966</v>
      </c>
      <c r="AK55" s="122">
        <f>AH55/AH6</f>
        <v>0.45454545454545453</v>
      </c>
      <c r="AL55" s="155">
        <v>69</v>
      </c>
      <c r="AM55" s="156">
        <v>54</v>
      </c>
      <c r="AN55" s="157">
        <f t="shared" si="78"/>
        <v>15</v>
      </c>
      <c r="AO55" s="121">
        <f>AL55/AL6</f>
        <v>0.54330708661417326</v>
      </c>
      <c r="AP55" s="121">
        <f>AM55/AM6</f>
        <v>0.55102040816326525</v>
      </c>
      <c r="AQ55" s="122">
        <f>AN55/AN6</f>
        <v>0.51724137931034486</v>
      </c>
      <c r="AR55" s="155">
        <v>54</v>
      </c>
      <c r="AS55" s="156">
        <v>7</v>
      </c>
      <c r="AT55" s="157">
        <f t="shared" si="79"/>
        <v>47</v>
      </c>
      <c r="AU55" s="121">
        <f>AR55/AR6</f>
        <v>0.42519685039370081</v>
      </c>
      <c r="AV55" s="121">
        <f>AS55/AS6</f>
        <v>0.30434782608695654</v>
      </c>
      <c r="AW55" s="122">
        <f>AT55/AT6</f>
        <v>0.45192307692307693</v>
      </c>
      <c r="AX55" s="155">
        <v>62</v>
      </c>
      <c r="AY55" s="156">
        <v>39</v>
      </c>
      <c r="AZ55" s="157">
        <f t="shared" si="80"/>
        <v>23</v>
      </c>
      <c r="BA55" s="121">
        <f>AX55/AX6</f>
        <v>0.44285714285714284</v>
      </c>
      <c r="BB55" s="121">
        <f>AY55/AY6</f>
        <v>0.44318181818181818</v>
      </c>
      <c r="BC55" s="122">
        <f>AZ55/AZ6</f>
        <v>0.44230769230769229</v>
      </c>
      <c r="BD55" s="155">
        <v>0</v>
      </c>
      <c r="BE55" s="156">
        <v>0</v>
      </c>
      <c r="BF55" s="157">
        <f t="shared" si="81"/>
        <v>0</v>
      </c>
      <c r="BG55" s="121">
        <f>BD55/BD6</f>
        <v>0</v>
      </c>
      <c r="BH55" s="121">
        <f>BE55/BE6</f>
        <v>0</v>
      </c>
      <c r="BI55" s="122" t="e">
        <f>BF55/BF6</f>
        <v>#DIV/0!</v>
      </c>
      <c r="BJ55" s="155">
        <v>36</v>
      </c>
      <c r="BK55" s="156">
        <v>17</v>
      </c>
      <c r="BL55" s="157">
        <f t="shared" si="82"/>
        <v>19</v>
      </c>
      <c r="BM55" s="121">
        <f>BJ55/BJ6</f>
        <v>0.46153846153846156</v>
      </c>
      <c r="BN55" s="121">
        <f>BK55/BK6</f>
        <v>0.42499999999999999</v>
      </c>
      <c r="BO55" s="122">
        <f>BL55/BL6</f>
        <v>0.5</v>
      </c>
      <c r="BP55" s="155">
        <v>47</v>
      </c>
      <c r="BQ55" s="156">
        <v>26</v>
      </c>
      <c r="BR55" s="157">
        <f t="shared" si="83"/>
        <v>21</v>
      </c>
      <c r="BS55" s="121">
        <f>BP55/BP6</f>
        <v>0.54651162790697672</v>
      </c>
      <c r="BT55" s="121">
        <f>BQ55/BQ6</f>
        <v>0.50980392156862742</v>
      </c>
      <c r="BU55" s="122">
        <f>BR55/BR6</f>
        <v>0.6</v>
      </c>
      <c r="BV55" s="155">
        <v>45</v>
      </c>
      <c r="BW55" s="156">
        <v>29</v>
      </c>
      <c r="BX55" s="157">
        <f t="shared" si="84"/>
        <v>16</v>
      </c>
      <c r="BY55" s="121">
        <f>BV55/BV6</f>
        <v>0.46875</v>
      </c>
      <c r="BZ55" s="121">
        <f>BW55/BW6</f>
        <v>0.453125</v>
      </c>
      <c r="CA55" s="122">
        <f>BX55/BX6</f>
        <v>0.5</v>
      </c>
    </row>
    <row r="56" spans="1:79" x14ac:dyDescent="0.3">
      <c r="A56" s="26" t="s">
        <v>44</v>
      </c>
      <c r="B56" s="10">
        <v>313</v>
      </c>
      <c r="C56" s="10">
        <v>233</v>
      </c>
      <c r="D56" s="10">
        <f>B56-C56</f>
        <v>80</v>
      </c>
      <c r="E56" s="123">
        <f>B56/$B$6</f>
        <v>0.33191940615058324</v>
      </c>
      <c r="F56" s="128">
        <f>C56/$C$6</f>
        <v>0.39358108108108109</v>
      </c>
      <c r="G56" s="128">
        <f>D56/$D$6</f>
        <v>0.22792022792022792</v>
      </c>
      <c r="H56" s="208">
        <f>N56+Z56+BD56</f>
        <v>3</v>
      </c>
      <c r="I56" s="157">
        <f>O56+AA56+BE56</f>
        <v>2</v>
      </c>
      <c r="J56" s="157">
        <f t="shared" si="72"/>
        <v>1</v>
      </c>
      <c r="K56" s="128">
        <f>H56/H6</f>
        <v>0.2</v>
      </c>
      <c r="L56" s="128">
        <f>I56/I6</f>
        <v>0.22222222222222221</v>
      </c>
      <c r="M56" s="124">
        <f t="shared" si="73"/>
        <v>0.16666666666666666</v>
      </c>
      <c r="N56" s="158">
        <v>1</v>
      </c>
      <c r="O56" s="159">
        <v>0</v>
      </c>
      <c r="P56" s="157">
        <f t="shared" si="74"/>
        <v>1</v>
      </c>
      <c r="Q56" s="121">
        <f>N56/N6</f>
        <v>0.14285714285714285</v>
      </c>
      <c r="R56" s="121">
        <f>O56/O6</f>
        <v>0</v>
      </c>
      <c r="S56" s="122">
        <f>P56/P6</f>
        <v>0.2</v>
      </c>
      <c r="T56" s="10">
        <v>51</v>
      </c>
      <c r="U56" s="10">
        <v>44</v>
      </c>
      <c r="V56" s="74">
        <f t="shared" si="75"/>
        <v>7</v>
      </c>
      <c r="W56" s="121">
        <f>T56/T6</f>
        <v>0.36956521739130432</v>
      </c>
      <c r="X56" s="121">
        <f>U56/U6</f>
        <v>0.45833333333333331</v>
      </c>
      <c r="Y56" s="121">
        <f>V56/V6</f>
        <v>0.16666666666666666</v>
      </c>
      <c r="Z56" s="158">
        <v>0</v>
      </c>
      <c r="AA56" s="159">
        <v>0</v>
      </c>
      <c r="AB56" s="157">
        <f t="shared" si="76"/>
        <v>0</v>
      </c>
      <c r="AC56" s="121">
        <f>Z56/Z6</f>
        <v>0</v>
      </c>
      <c r="AD56" s="121">
        <f>AA56/AA6</f>
        <v>0</v>
      </c>
      <c r="AE56" s="122">
        <f>AB56/AB6</f>
        <v>0</v>
      </c>
      <c r="AF56" s="158">
        <v>53</v>
      </c>
      <c r="AG56" s="159">
        <v>49</v>
      </c>
      <c r="AH56" s="157">
        <f t="shared" si="77"/>
        <v>4</v>
      </c>
      <c r="AI56" s="121">
        <f>AF56/AF6</f>
        <v>0.39849624060150374</v>
      </c>
      <c r="AJ56" s="121">
        <f>AG56/AG6</f>
        <v>0.40163934426229508</v>
      </c>
      <c r="AK56" s="122">
        <f>AH56/AH6</f>
        <v>0.36363636363636365</v>
      </c>
      <c r="AL56" s="158">
        <v>46</v>
      </c>
      <c r="AM56" s="159">
        <v>35</v>
      </c>
      <c r="AN56" s="157">
        <f t="shared" si="78"/>
        <v>11</v>
      </c>
      <c r="AO56" s="121">
        <f>AL56/AL6</f>
        <v>0.36220472440944884</v>
      </c>
      <c r="AP56" s="121">
        <f>AM56/AM6</f>
        <v>0.35714285714285715</v>
      </c>
      <c r="AQ56" s="122">
        <f>AN56/AN6</f>
        <v>0.37931034482758619</v>
      </c>
      <c r="AR56" s="158">
        <v>31</v>
      </c>
      <c r="AS56" s="159">
        <v>12</v>
      </c>
      <c r="AT56" s="157">
        <f t="shared" si="79"/>
        <v>19</v>
      </c>
      <c r="AU56" s="121">
        <f>AR56/AR6</f>
        <v>0.24409448818897639</v>
      </c>
      <c r="AV56" s="121">
        <f>AS56/AS6</f>
        <v>0.52173913043478259</v>
      </c>
      <c r="AW56" s="122">
        <f>AT56/AT6</f>
        <v>0.18269230769230768</v>
      </c>
      <c r="AX56" s="158">
        <v>46</v>
      </c>
      <c r="AY56" s="159">
        <v>32</v>
      </c>
      <c r="AZ56" s="157">
        <f t="shared" si="80"/>
        <v>14</v>
      </c>
      <c r="BA56" s="121">
        <f>AX56/AX6</f>
        <v>0.32857142857142857</v>
      </c>
      <c r="BB56" s="121">
        <f>AY56/AY6</f>
        <v>0.36363636363636365</v>
      </c>
      <c r="BC56" s="122">
        <f>AZ56/AZ6</f>
        <v>0.26923076923076922</v>
      </c>
      <c r="BD56" s="158">
        <v>2</v>
      </c>
      <c r="BE56" s="159">
        <v>2</v>
      </c>
      <c r="BF56" s="157">
        <f t="shared" si="81"/>
        <v>0</v>
      </c>
      <c r="BG56" s="121">
        <f>BD56/BD6</f>
        <v>1</v>
      </c>
      <c r="BH56" s="121">
        <f>BE56/BE6</f>
        <v>1</v>
      </c>
      <c r="BI56" s="122" t="e">
        <f>BF56/BF6</f>
        <v>#DIV/0!</v>
      </c>
      <c r="BJ56" s="158">
        <v>27</v>
      </c>
      <c r="BK56" s="159">
        <v>18</v>
      </c>
      <c r="BL56" s="157">
        <f t="shared" si="82"/>
        <v>9</v>
      </c>
      <c r="BM56" s="121">
        <f>BJ56/BJ6</f>
        <v>0.34615384615384615</v>
      </c>
      <c r="BN56" s="121">
        <f>BK56/BK6</f>
        <v>0.45</v>
      </c>
      <c r="BO56" s="122">
        <f>BL56/BL6</f>
        <v>0.23684210526315788</v>
      </c>
      <c r="BP56" s="158">
        <v>23</v>
      </c>
      <c r="BQ56" s="159">
        <v>17</v>
      </c>
      <c r="BR56" s="157">
        <f t="shared" si="83"/>
        <v>6</v>
      </c>
      <c r="BS56" s="121">
        <f>BP56/BP6</f>
        <v>0.26744186046511625</v>
      </c>
      <c r="BT56" s="121">
        <f>BQ56/BQ6</f>
        <v>0.33333333333333331</v>
      </c>
      <c r="BU56" s="122">
        <f>BR56/BR6</f>
        <v>0.17142857142857143</v>
      </c>
      <c r="BV56" s="158">
        <v>32</v>
      </c>
      <c r="BW56" s="159">
        <v>24</v>
      </c>
      <c r="BX56" s="157">
        <f t="shared" si="84"/>
        <v>8</v>
      </c>
      <c r="BY56" s="121">
        <f>BV56/BV6</f>
        <v>0.33333333333333331</v>
      </c>
      <c r="BZ56" s="121">
        <f>BW56/BW6</f>
        <v>0.375</v>
      </c>
      <c r="CA56" s="122">
        <f>BX56/BX6</f>
        <v>0.25</v>
      </c>
    </row>
    <row r="57" spans="1:79" x14ac:dyDescent="0.3">
      <c r="A57" s="2" t="s">
        <v>45</v>
      </c>
      <c r="B57" s="11">
        <v>32</v>
      </c>
      <c r="C57" s="11">
        <v>27</v>
      </c>
      <c r="D57" s="10">
        <f>B57-C57</f>
        <v>5</v>
      </c>
      <c r="E57" s="123">
        <f>B57/$B$6</f>
        <v>3.3934252386002124E-2</v>
      </c>
      <c r="F57" s="128">
        <f>C57/$C$6</f>
        <v>4.5608108108108107E-2</v>
      </c>
      <c r="G57" s="128">
        <f>D57/$D$6</f>
        <v>1.4245014245014245E-2</v>
      </c>
      <c r="H57" s="208">
        <f>N57+Z57+BD57</f>
        <v>0</v>
      </c>
      <c r="I57" s="157">
        <f>O57+AA57+BE57</f>
        <v>0</v>
      </c>
      <c r="J57" s="157">
        <f t="shared" si="72"/>
        <v>0</v>
      </c>
      <c r="K57" s="128">
        <f>H57/H6</f>
        <v>0</v>
      </c>
      <c r="L57" s="128">
        <f>I57/I6</f>
        <v>0</v>
      </c>
      <c r="M57" s="124">
        <f t="shared" si="73"/>
        <v>0</v>
      </c>
      <c r="N57" s="155">
        <v>0</v>
      </c>
      <c r="O57" s="156">
        <v>0</v>
      </c>
      <c r="P57" s="157">
        <f t="shared" si="74"/>
        <v>0</v>
      </c>
      <c r="Q57" s="121">
        <f>N57/N6</f>
        <v>0</v>
      </c>
      <c r="R57" s="121">
        <f>O57/O6</f>
        <v>0</v>
      </c>
      <c r="S57" s="122">
        <f>P57/P6</f>
        <v>0</v>
      </c>
      <c r="T57" s="11">
        <v>14</v>
      </c>
      <c r="U57" s="11">
        <v>12</v>
      </c>
      <c r="V57" s="74">
        <f t="shared" si="75"/>
        <v>2</v>
      </c>
      <c r="W57" s="121">
        <f>T57/T6</f>
        <v>0.10144927536231885</v>
      </c>
      <c r="X57" s="121">
        <f>U57/U6</f>
        <v>0.125</v>
      </c>
      <c r="Y57" s="121">
        <f>V57/V6</f>
        <v>4.7619047619047616E-2</v>
      </c>
      <c r="Z57" s="155">
        <v>0</v>
      </c>
      <c r="AA57" s="156">
        <v>0</v>
      </c>
      <c r="AB57" s="157">
        <f t="shared" si="76"/>
        <v>0</v>
      </c>
      <c r="AC57" s="121">
        <f>Z57/Z6</f>
        <v>0</v>
      </c>
      <c r="AD57" s="121">
        <f>AA57/AA6</f>
        <v>0</v>
      </c>
      <c r="AE57" s="122">
        <f>AB57/AB6</f>
        <v>0</v>
      </c>
      <c r="AF57" s="155">
        <v>3</v>
      </c>
      <c r="AG57" s="156">
        <v>3</v>
      </c>
      <c r="AH57" s="157">
        <f t="shared" si="77"/>
        <v>0</v>
      </c>
      <c r="AI57" s="121">
        <f>AF57/AF6</f>
        <v>2.2556390977443608E-2</v>
      </c>
      <c r="AJ57" s="121">
        <f>AG57/AG6</f>
        <v>2.4590163934426229E-2</v>
      </c>
      <c r="AK57" s="122">
        <f>AH57/AH6</f>
        <v>0</v>
      </c>
      <c r="AL57" s="155">
        <v>1</v>
      </c>
      <c r="AM57" s="156">
        <v>1</v>
      </c>
      <c r="AN57" s="157">
        <f t="shared" si="78"/>
        <v>0</v>
      </c>
      <c r="AO57" s="121">
        <f>AL57/AL6</f>
        <v>7.874015748031496E-3</v>
      </c>
      <c r="AP57" s="121">
        <f>AM57/AM6</f>
        <v>1.020408163265306E-2</v>
      </c>
      <c r="AQ57" s="122">
        <f>AN57/AN6</f>
        <v>0</v>
      </c>
      <c r="AR57" s="155">
        <v>2</v>
      </c>
      <c r="AS57" s="156">
        <v>2</v>
      </c>
      <c r="AT57" s="157">
        <f t="shared" si="79"/>
        <v>0</v>
      </c>
      <c r="AU57" s="121">
        <f>AR57/AR6</f>
        <v>1.5748031496062992E-2</v>
      </c>
      <c r="AV57" s="121">
        <f>AS57/AS6</f>
        <v>8.6956521739130432E-2</v>
      </c>
      <c r="AW57" s="122">
        <f>AT57/AT6</f>
        <v>0</v>
      </c>
      <c r="AX57" s="155">
        <v>5</v>
      </c>
      <c r="AY57" s="156">
        <v>3</v>
      </c>
      <c r="AZ57" s="157">
        <f t="shared" si="80"/>
        <v>2</v>
      </c>
      <c r="BA57" s="121">
        <f>AX57/AX6</f>
        <v>3.5714285714285712E-2</v>
      </c>
      <c r="BB57" s="121">
        <f>AY57/AY6</f>
        <v>3.4090909090909088E-2</v>
      </c>
      <c r="BC57" s="122">
        <f>AZ57/AZ6</f>
        <v>3.8461538461538464E-2</v>
      </c>
      <c r="BD57" s="155">
        <v>0</v>
      </c>
      <c r="BE57" s="156">
        <v>0</v>
      </c>
      <c r="BF57" s="157">
        <f t="shared" si="81"/>
        <v>0</v>
      </c>
      <c r="BG57" s="121">
        <f>BD57/BD6</f>
        <v>0</v>
      </c>
      <c r="BH57" s="121">
        <f>BE57/BE6</f>
        <v>0</v>
      </c>
      <c r="BI57" s="122" t="e">
        <f>BF57/BF6</f>
        <v>#DIV/0!</v>
      </c>
      <c r="BJ57" s="155">
        <v>1</v>
      </c>
      <c r="BK57" s="156">
        <v>1</v>
      </c>
      <c r="BL57" s="157">
        <f t="shared" si="82"/>
        <v>0</v>
      </c>
      <c r="BM57" s="121">
        <f>BJ57/BJ6</f>
        <v>1.282051282051282E-2</v>
      </c>
      <c r="BN57" s="121">
        <f>BK57/BK6</f>
        <v>2.5000000000000001E-2</v>
      </c>
      <c r="BO57" s="122">
        <f>BL57/BL6</f>
        <v>0</v>
      </c>
      <c r="BP57" s="155">
        <v>2</v>
      </c>
      <c r="BQ57" s="156">
        <v>2</v>
      </c>
      <c r="BR57" s="157">
        <f t="shared" si="83"/>
        <v>0</v>
      </c>
      <c r="BS57" s="121">
        <f>BP57/BP6</f>
        <v>2.3255813953488372E-2</v>
      </c>
      <c r="BT57" s="121">
        <f>BQ57/BQ6</f>
        <v>3.9215686274509803E-2</v>
      </c>
      <c r="BU57" s="122">
        <f>BR57/BR6</f>
        <v>0</v>
      </c>
      <c r="BV57" s="155">
        <v>4</v>
      </c>
      <c r="BW57" s="156">
        <v>3</v>
      </c>
      <c r="BX57" s="157">
        <f t="shared" si="84"/>
        <v>1</v>
      </c>
      <c r="BY57" s="121">
        <f>BV57/BV6</f>
        <v>4.1666666666666664E-2</v>
      </c>
      <c r="BZ57" s="121">
        <f>BW57/BW6</f>
        <v>4.6875E-2</v>
      </c>
      <c r="CA57" s="122">
        <f>BX57/BX6</f>
        <v>3.125E-2</v>
      </c>
    </row>
    <row r="58" spans="1:79" x14ac:dyDescent="0.3">
      <c r="A58" s="26" t="s">
        <v>46</v>
      </c>
      <c r="B58" s="10">
        <v>5</v>
      </c>
      <c r="C58" s="10">
        <v>5</v>
      </c>
      <c r="D58" s="10">
        <f>B58-C58</f>
        <v>0</v>
      </c>
      <c r="E58" s="123">
        <f>B58/$B$6</f>
        <v>5.3022269353128317E-3</v>
      </c>
      <c r="F58" s="128">
        <f>C58/$C$6</f>
        <v>8.4459459459459464E-3</v>
      </c>
      <c r="G58" s="128">
        <f>D58/$D$6</f>
        <v>0</v>
      </c>
      <c r="H58" s="208">
        <f>N58+Z58+BD58</f>
        <v>0</v>
      </c>
      <c r="I58" s="157">
        <f>O58+AA58+BE58</f>
        <v>0</v>
      </c>
      <c r="J58" s="157">
        <f t="shared" si="72"/>
        <v>0</v>
      </c>
      <c r="K58" s="128">
        <f>H58/H6</f>
        <v>0</v>
      </c>
      <c r="L58" s="128">
        <f>I58/I6</f>
        <v>0</v>
      </c>
      <c r="M58" s="124">
        <f t="shared" si="73"/>
        <v>0</v>
      </c>
      <c r="N58" s="158">
        <v>0</v>
      </c>
      <c r="O58" s="159">
        <v>0</v>
      </c>
      <c r="P58" s="157">
        <f t="shared" si="74"/>
        <v>0</v>
      </c>
      <c r="Q58" s="121">
        <f>N58/N6</f>
        <v>0</v>
      </c>
      <c r="R58" s="121">
        <f>O58/O6</f>
        <v>0</v>
      </c>
      <c r="S58" s="122">
        <f>P58/P6</f>
        <v>0</v>
      </c>
      <c r="T58" s="10">
        <v>1</v>
      </c>
      <c r="U58" s="10">
        <v>1</v>
      </c>
      <c r="V58" s="74">
        <f t="shared" si="75"/>
        <v>0</v>
      </c>
      <c r="W58" s="121">
        <f>T58/T6</f>
        <v>7.246376811594203E-3</v>
      </c>
      <c r="X58" s="121">
        <f>U58/U6</f>
        <v>1.0416666666666666E-2</v>
      </c>
      <c r="Y58" s="121">
        <f>V58/V6</f>
        <v>0</v>
      </c>
      <c r="Z58" s="158">
        <v>0</v>
      </c>
      <c r="AA58" s="159">
        <v>0</v>
      </c>
      <c r="AB58" s="157">
        <f t="shared" si="76"/>
        <v>0</v>
      </c>
      <c r="AC58" s="121">
        <f>Z58/Z6</f>
        <v>0</v>
      </c>
      <c r="AD58" s="121">
        <f>AA58/AA6</f>
        <v>0</v>
      </c>
      <c r="AE58" s="122">
        <f>AB58/AB6</f>
        <v>0</v>
      </c>
      <c r="AF58" s="158">
        <v>3</v>
      </c>
      <c r="AG58" s="159">
        <v>3</v>
      </c>
      <c r="AH58" s="157">
        <f t="shared" si="77"/>
        <v>0</v>
      </c>
      <c r="AI58" s="121">
        <f>AF58/AF6</f>
        <v>2.2556390977443608E-2</v>
      </c>
      <c r="AJ58" s="121">
        <f>AG58/AG6</f>
        <v>2.4590163934426229E-2</v>
      </c>
      <c r="AK58" s="122">
        <f>AH58/AH6</f>
        <v>0</v>
      </c>
      <c r="AL58" s="158">
        <v>0</v>
      </c>
      <c r="AM58" s="159">
        <v>0</v>
      </c>
      <c r="AN58" s="157">
        <f t="shared" si="78"/>
        <v>0</v>
      </c>
      <c r="AO58" s="121">
        <f>AL58/AL6</f>
        <v>0</v>
      </c>
      <c r="AP58" s="121">
        <f>AM58/AM6</f>
        <v>0</v>
      </c>
      <c r="AQ58" s="122">
        <f>AN58/AN6</f>
        <v>0</v>
      </c>
      <c r="AR58" s="158">
        <v>0</v>
      </c>
      <c r="AS58" s="159">
        <v>0</v>
      </c>
      <c r="AT58" s="157">
        <f t="shared" si="79"/>
        <v>0</v>
      </c>
      <c r="AU58" s="121">
        <f>AR58/AR6</f>
        <v>0</v>
      </c>
      <c r="AV58" s="121">
        <f>AS58/AS6</f>
        <v>0</v>
      </c>
      <c r="AW58" s="122">
        <f>AT58/AT6</f>
        <v>0</v>
      </c>
      <c r="AX58" s="158">
        <v>0</v>
      </c>
      <c r="AY58" s="159">
        <v>0</v>
      </c>
      <c r="AZ58" s="157">
        <f t="shared" si="80"/>
        <v>0</v>
      </c>
      <c r="BA58" s="121">
        <f>AX58/AX6</f>
        <v>0</v>
      </c>
      <c r="BB58" s="121">
        <f>AY58/AY6</f>
        <v>0</v>
      </c>
      <c r="BC58" s="122">
        <f>AZ58/AZ6</f>
        <v>0</v>
      </c>
      <c r="BD58" s="158">
        <v>0</v>
      </c>
      <c r="BE58" s="159">
        <v>0</v>
      </c>
      <c r="BF58" s="157">
        <f t="shared" si="81"/>
        <v>0</v>
      </c>
      <c r="BG58" s="121">
        <f>BD58/BD6</f>
        <v>0</v>
      </c>
      <c r="BH58" s="121">
        <f>BE58/BE6</f>
        <v>0</v>
      </c>
      <c r="BI58" s="122" t="e">
        <f>BF58/BF6</f>
        <v>#DIV/0!</v>
      </c>
      <c r="BJ58" s="158">
        <v>0</v>
      </c>
      <c r="BK58" s="159">
        <v>0</v>
      </c>
      <c r="BL58" s="157">
        <f t="shared" si="82"/>
        <v>0</v>
      </c>
      <c r="BM58" s="121">
        <f>BJ58/BJ6</f>
        <v>0</v>
      </c>
      <c r="BN58" s="121">
        <f>BK58/BK6</f>
        <v>0</v>
      </c>
      <c r="BO58" s="122">
        <f>BL58/BL6</f>
        <v>0</v>
      </c>
      <c r="BP58" s="158">
        <v>0</v>
      </c>
      <c r="BQ58" s="159">
        <v>0</v>
      </c>
      <c r="BR58" s="157">
        <f t="shared" si="83"/>
        <v>0</v>
      </c>
      <c r="BS58" s="121">
        <f>BP58/BP6</f>
        <v>0</v>
      </c>
      <c r="BT58" s="121">
        <f>BQ58/BQ6</f>
        <v>0</v>
      </c>
      <c r="BU58" s="122">
        <f>BR58/BR6</f>
        <v>0</v>
      </c>
      <c r="BV58" s="158">
        <v>1</v>
      </c>
      <c r="BW58" s="159">
        <v>1</v>
      </c>
      <c r="BX58" s="157">
        <f t="shared" si="84"/>
        <v>0</v>
      </c>
      <c r="BY58" s="121">
        <f>BV58/BV6</f>
        <v>1.0416666666666666E-2</v>
      </c>
      <c r="BZ58" s="121">
        <f>BW58/BW6</f>
        <v>1.5625E-2</v>
      </c>
      <c r="CA58" s="122">
        <f>BX58/BX6</f>
        <v>0</v>
      </c>
    </row>
    <row r="59" spans="1:79" x14ac:dyDescent="0.3">
      <c r="A59" s="2"/>
      <c r="B59" s="1"/>
      <c r="C59" s="1"/>
      <c r="D59" s="1"/>
      <c r="E59" s="120"/>
      <c r="F59" s="1"/>
      <c r="G59" s="121"/>
      <c r="H59" s="164"/>
      <c r="I59" s="165"/>
      <c r="J59" s="165"/>
      <c r="K59" s="165"/>
      <c r="L59" s="165"/>
      <c r="M59" s="166"/>
      <c r="N59" s="164"/>
      <c r="O59" s="165"/>
      <c r="P59" s="165"/>
      <c r="Q59" s="165"/>
      <c r="R59" s="165"/>
      <c r="S59" s="166"/>
      <c r="T59" s="1"/>
      <c r="U59" s="1"/>
      <c r="V59" s="1"/>
      <c r="W59" s="1"/>
      <c r="X59" s="1"/>
      <c r="Y59" s="1"/>
      <c r="Z59" s="164"/>
      <c r="AA59" s="165"/>
      <c r="AB59" s="165"/>
      <c r="AC59" s="165"/>
      <c r="AD59" s="165"/>
      <c r="AE59" s="166"/>
      <c r="AF59" s="164"/>
      <c r="AG59" s="165"/>
      <c r="AH59" s="165"/>
      <c r="AI59" s="165"/>
      <c r="AJ59" s="165"/>
      <c r="AK59" s="166"/>
      <c r="AL59" s="164"/>
      <c r="AM59" s="165"/>
      <c r="AN59" s="165"/>
      <c r="AO59" s="165"/>
      <c r="AP59" s="165"/>
      <c r="AQ59" s="166"/>
      <c r="AR59" s="164"/>
      <c r="AS59" s="165"/>
      <c r="AT59" s="165"/>
      <c r="AU59" s="165"/>
      <c r="AV59" s="165"/>
      <c r="AW59" s="166"/>
      <c r="AX59" s="164"/>
      <c r="AY59" s="165"/>
      <c r="AZ59" s="165"/>
      <c r="BA59" s="165"/>
      <c r="BB59" s="165"/>
      <c r="BC59" s="166"/>
      <c r="BD59" s="164"/>
      <c r="BE59" s="165"/>
      <c r="BF59" s="165"/>
      <c r="BG59" s="165"/>
      <c r="BH59" s="165"/>
      <c r="BI59" s="166"/>
      <c r="BJ59" s="164"/>
      <c r="BK59" s="165"/>
      <c r="BL59" s="165"/>
      <c r="BM59" s="165"/>
      <c r="BN59" s="165"/>
      <c r="BO59" s="166"/>
      <c r="BP59" s="164"/>
      <c r="BQ59" s="165"/>
      <c r="BR59" s="165"/>
      <c r="BS59" s="165"/>
      <c r="BT59" s="165"/>
      <c r="BU59" s="166"/>
      <c r="BV59" s="164"/>
      <c r="BW59" s="165"/>
      <c r="BX59" s="165"/>
      <c r="BY59" s="165"/>
      <c r="BZ59" s="165"/>
      <c r="CA59" s="166"/>
    </row>
    <row r="60" spans="1:79" ht="43.2" x14ac:dyDescent="0.3">
      <c r="A60" s="27" t="s">
        <v>54</v>
      </c>
      <c r="B60" s="34" t="s">
        <v>14</v>
      </c>
      <c r="C60" s="35" t="s">
        <v>155</v>
      </c>
      <c r="D60" s="35" t="s">
        <v>326</v>
      </c>
      <c r="E60" s="125" t="s">
        <v>162</v>
      </c>
      <c r="F60" s="36" t="s">
        <v>329</v>
      </c>
      <c r="G60" s="35" t="s">
        <v>327</v>
      </c>
      <c r="H60" s="9" t="s">
        <v>158</v>
      </c>
      <c r="I60" s="154" t="s">
        <v>161</v>
      </c>
      <c r="J60" s="35" t="s">
        <v>326</v>
      </c>
      <c r="K60" s="153" t="s">
        <v>177</v>
      </c>
      <c r="L60" s="153" t="s">
        <v>331</v>
      </c>
      <c r="M60" s="127" t="s">
        <v>327</v>
      </c>
      <c r="N60" s="6" t="s">
        <v>112</v>
      </c>
      <c r="O60" s="153" t="s">
        <v>332</v>
      </c>
      <c r="P60" s="35" t="s">
        <v>326</v>
      </c>
      <c r="Q60" s="153" t="s">
        <v>175</v>
      </c>
      <c r="R60" s="153" t="s">
        <v>331</v>
      </c>
      <c r="S60" s="127" t="s">
        <v>327</v>
      </c>
      <c r="T60" s="3" t="s">
        <v>111</v>
      </c>
      <c r="U60" s="3" t="s">
        <v>145</v>
      </c>
      <c r="V60" s="35" t="s">
        <v>326</v>
      </c>
      <c r="W60" s="3" t="s">
        <v>172</v>
      </c>
      <c r="X60" s="3" t="s">
        <v>331</v>
      </c>
      <c r="Y60" s="35" t="s">
        <v>327</v>
      </c>
      <c r="Z60" s="6" t="s">
        <v>113</v>
      </c>
      <c r="AA60" s="153" t="s">
        <v>146</v>
      </c>
      <c r="AB60" s="35" t="s">
        <v>326</v>
      </c>
      <c r="AC60" s="153" t="s">
        <v>173</v>
      </c>
      <c r="AD60" s="153" t="s">
        <v>331</v>
      </c>
      <c r="AE60" s="127" t="s">
        <v>327</v>
      </c>
      <c r="AF60" s="6" t="s">
        <v>82</v>
      </c>
      <c r="AG60" s="7" t="s">
        <v>147</v>
      </c>
      <c r="AH60" s="35" t="s">
        <v>326</v>
      </c>
      <c r="AI60" s="153" t="s">
        <v>163</v>
      </c>
      <c r="AJ60" s="153" t="s">
        <v>331</v>
      </c>
      <c r="AK60" s="127" t="s">
        <v>327</v>
      </c>
      <c r="AL60" s="6" t="s">
        <v>114</v>
      </c>
      <c r="AM60" s="153" t="s">
        <v>148</v>
      </c>
      <c r="AN60" s="35" t="s">
        <v>326</v>
      </c>
      <c r="AO60" s="153" t="s">
        <v>164</v>
      </c>
      <c r="AP60" s="153" t="s">
        <v>331</v>
      </c>
      <c r="AQ60" s="127" t="s">
        <v>327</v>
      </c>
      <c r="AR60" s="6" t="s">
        <v>115</v>
      </c>
      <c r="AS60" s="153" t="s">
        <v>149</v>
      </c>
      <c r="AT60" s="35" t="s">
        <v>326</v>
      </c>
      <c r="AU60" s="153" t="s">
        <v>165</v>
      </c>
      <c r="AV60" s="153" t="s">
        <v>331</v>
      </c>
      <c r="AW60" s="127" t="s">
        <v>327</v>
      </c>
      <c r="AX60" s="6" t="s">
        <v>116</v>
      </c>
      <c r="AY60" s="153" t="s">
        <v>150</v>
      </c>
      <c r="AZ60" s="35" t="s">
        <v>326</v>
      </c>
      <c r="BA60" s="153" t="s">
        <v>166</v>
      </c>
      <c r="BB60" s="153" t="s">
        <v>331</v>
      </c>
      <c r="BC60" s="127" t="s">
        <v>327</v>
      </c>
      <c r="BD60" s="6" t="s">
        <v>117</v>
      </c>
      <c r="BE60" s="153" t="s">
        <v>151</v>
      </c>
      <c r="BF60" s="35" t="s">
        <v>326</v>
      </c>
      <c r="BG60" s="153" t="s">
        <v>167</v>
      </c>
      <c r="BH60" s="153" t="s">
        <v>331</v>
      </c>
      <c r="BI60" s="127" t="s">
        <v>327</v>
      </c>
      <c r="BJ60" s="6" t="s">
        <v>118</v>
      </c>
      <c r="BK60" s="153" t="s">
        <v>152</v>
      </c>
      <c r="BL60" s="35" t="s">
        <v>326</v>
      </c>
      <c r="BM60" s="153" t="s">
        <v>168</v>
      </c>
      <c r="BN60" s="153" t="s">
        <v>331</v>
      </c>
      <c r="BO60" s="127" t="s">
        <v>327</v>
      </c>
      <c r="BP60" s="6" t="s">
        <v>119</v>
      </c>
      <c r="BQ60" s="153" t="s">
        <v>153</v>
      </c>
      <c r="BR60" s="35" t="s">
        <v>326</v>
      </c>
      <c r="BS60" s="153" t="s">
        <v>169</v>
      </c>
      <c r="BT60" s="153" t="s">
        <v>331</v>
      </c>
      <c r="BU60" s="127" t="s">
        <v>327</v>
      </c>
      <c r="BV60" s="6" t="s">
        <v>120</v>
      </c>
      <c r="BW60" s="153" t="s">
        <v>154</v>
      </c>
      <c r="BX60" s="35" t="s">
        <v>326</v>
      </c>
      <c r="BY60" s="153" t="s">
        <v>170</v>
      </c>
      <c r="BZ60" s="153" t="s">
        <v>331</v>
      </c>
      <c r="CA60" s="127" t="s">
        <v>327</v>
      </c>
    </row>
    <row r="61" spans="1:79" x14ac:dyDescent="0.3">
      <c r="A61" s="2" t="s">
        <v>42</v>
      </c>
      <c r="B61" s="11">
        <v>191</v>
      </c>
      <c r="C61" s="11">
        <v>85</v>
      </c>
      <c r="D61" s="10">
        <f>B61-C61</f>
        <v>106</v>
      </c>
      <c r="E61" s="123">
        <f>B61/$B$6</f>
        <v>0.20254506892895016</v>
      </c>
      <c r="F61" s="128">
        <f>C61/$C$6</f>
        <v>0.14358108108108109</v>
      </c>
      <c r="G61" s="128">
        <f>D61/$D$6</f>
        <v>0.30199430199430199</v>
      </c>
      <c r="H61" s="208">
        <f>N61+Z61+BD61</f>
        <v>5</v>
      </c>
      <c r="I61" s="157">
        <f>O61+AA61+BE61</f>
        <v>2</v>
      </c>
      <c r="J61" s="157">
        <f t="shared" ref="J61:J65" si="85">H61-I61</f>
        <v>3</v>
      </c>
      <c r="K61" s="128">
        <f>H61/H6</f>
        <v>0.33333333333333331</v>
      </c>
      <c r="L61" s="128">
        <f>I61/I6</f>
        <v>0.22222222222222221</v>
      </c>
      <c r="M61" s="124">
        <f t="shared" ref="M61:M65" si="86">J61/$J$6</f>
        <v>0.5</v>
      </c>
      <c r="N61" s="155">
        <v>4</v>
      </c>
      <c r="O61" s="156">
        <v>1</v>
      </c>
      <c r="P61" s="157">
        <f t="shared" ref="P61:P65" si="87">N61-O61</f>
        <v>3</v>
      </c>
      <c r="Q61" s="121">
        <f>N61/N6</f>
        <v>0.5714285714285714</v>
      </c>
      <c r="R61" s="121">
        <f>O61/O6</f>
        <v>0.5</v>
      </c>
      <c r="S61" s="122">
        <f>P61/P6</f>
        <v>0.6</v>
      </c>
      <c r="T61" s="11">
        <v>19</v>
      </c>
      <c r="U61" s="11">
        <v>10</v>
      </c>
      <c r="V61" s="74">
        <f t="shared" ref="V61:V65" si="88">T61-U61</f>
        <v>9</v>
      </c>
      <c r="W61" s="121">
        <f>T61/T6</f>
        <v>0.13768115942028986</v>
      </c>
      <c r="X61" s="121">
        <f>U61/U6</f>
        <v>0.10416666666666667</v>
      </c>
      <c r="Y61" s="121">
        <f>V61/V6</f>
        <v>0.21428571428571427</v>
      </c>
      <c r="Z61" s="155">
        <v>1</v>
      </c>
      <c r="AA61" s="156">
        <v>1</v>
      </c>
      <c r="AB61" s="157">
        <f t="shared" ref="AB61:AB65" si="89">Z61-AA61</f>
        <v>0</v>
      </c>
      <c r="AC61" s="121">
        <f>Z61/Z6</f>
        <v>0.16666666666666666</v>
      </c>
      <c r="AD61" s="121">
        <f>AA61/AA6</f>
        <v>0.2</v>
      </c>
      <c r="AE61" s="122">
        <f>AB61/AB6</f>
        <v>0</v>
      </c>
      <c r="AF61" s="155">
        <v>24</v>
      </c>
      <c r="AG61" s="156">
        <v>22</v>
      </c>
      <c r="AH61" s="157">
        <f t="shared" ref="AH61:AH65" si="90">AF61-AG61</f>
        <v>2</v>
      </c>
      <c r="AI61" s="121">
        <f>AF61/AF6</f>
        <v>0.18045112781954886</v>
      </c>
      <c r="AJ61" s="121">
        <f>AG61/AG6</f>
        <v>0.18032786885245902</v>
      </c>
      <c r="AK61" s="122">
        <f>AH61/AH6</f>
        <v>0.18181818181818182</v>
      </c>
      <c r="AL61" s="155">
        <v>19</v>
      </c>
      <c r="AM61" s="156">
        <v>13</v>
      </c>
      <c r="AN61" s="157">
        <f t="shared" ref="AN61:AN65" si="91">AL61-AM61</f>
        <v>6</v>
      </c>
      <c r="AO61" s="121">
        <f>AL61/AL6</f>
        <v>0.14960629921259844</v>
      </c>
      <c r="AP61" s="121">
        <f>AM61/AM6</f>
        <v>0.1326530612244898</v>
      </c>
      <c r="AQ61" s="122">
        <f>AN61/AN6</f>
        <v>0.20689655172413793</v>
      </c>
      <c r="AR61" s="155">
        <v>49</v>
      </c>
      <c r="AS61" s="156">
        <v>3</v>
      </c>
      <c r="AT61" s="157">
        <f t="shared" ref="AT61:AT65" si="92">AR61-AS61</f>
        <v>46</v>
      </c>
      <c r="AU61" s="121">
        <f>AR61/AR6</f>
        <v>0.38582677165354329</v>
      </c>
      <c r="AV61" s="121">
        <f>AS61/AS6</f>
        <v>0.13043478260869565</v>
      </c>
      <c r="AW61" s="122">
        <f>AT61/AT6</f>
        <v>0.44230769230769229</v>
      </c>
      <c r="AX61" s="155">
        <v>31</v>
      </c>
      <c r="AY61" s="156">
        <v>17</v>
      </c>
      <c r="AZ61" s="157">
        <f t="shared" ref="AZ61:AZ65" si="93">AX61-AY61</f>
        <v>14</v>
      </c>
      <c r="BA61" s="121">
        <f>AX61/AX6</f>
        <v>0.22142857142857142</v>
      </c>
      <c r="BB61" s="121">
        <f>AY61/AY6</f>
        <v>0.19318181818181818</v>
      </c>
      <c r="BC61" s="122">
        <f>AZ61/AZ6</f>
        <v>0.26923076923076922</v>
      </c>
      <c r="BD61" s="155">
        <v>0</v>
      </c>
      <c r="BE61" s="156">
        <v>0</v>
      </c>
      <c r="BF61" s="157">
        <f t="shared" ref="BF61:BF65" si="94">BD61-BE61</f>
        <v>0</v>
      </c>
      <c r="BG61" s="121">
        <f>BD61/BD6</f>
        <v>0</v>
      </c>
      <c r="BH61" s="121">
        <f>BE61/BE6</f>
        <v>0</v>
      </c>
      <c r="BI61" s="122" t="e">
        <f>BF61/BF6</f>
        <v>#DIV/0!</v>
      </c>
      <c r="BJ61" s="155">
        <v>13</v>
      </c>
      <c r="BK61" s="156">
        <v>3</v>
      </c>
      <c r="BL61" s="157">
        <f t="shared" ref="BL61:BL65" si="95">BJ61-BK61</f>
        <v>10</v>
      </c>
      <c r="BM61" s="121">
        <f>BJ61/BJ6</f>
        <v>0.16666666666666666</v>
      </c>
      <c r="BN61" s="121">
        <f>BK61/BK6</f>
        <v>7.4999999999999997E-2</v>
      </c>
      <c r="BO61" s="122">
        <f>BL61/BL6</f>
        <v>0.26315789473684209</v>
      </c>
      <c r="BP61" s="155">
        <v>16</v>
      </c>
      <c r="BQ61" s="156">
        <v>7</v>
      </c>
      <c r="BR61" s="157">
        <f t="shared" ref="BR61:BR65" si="96">BP61-BQ61</f>
        <v>9</v>
      </c>
      <c r="BS61" s="121">
        <f>BP61/BP6</f>
        <v>0.18604651162790697</v>
      </c>
      <c r="BT61" s="121">
        <f>BQ61/BQ6</f>
        <v>0.13725490196078433</v>
      </c>
      <c r="BU61" s="122">
        <f>BR61/BR6</f>
        <v>0.25714285714285712</v>
      </c>
      <c r="BV61" s="155">
        <v>14</v>
      </c>
      <c r="BW61" s="156">
        <v>8</v>
      </c>
      <c r="BX61" s="157">
        <f t="shared" ref="BX61:BX65" si="97">BV61-BW61</f>
        <v>6</v>
      </c>
      <c r="BY61" s="121">
        <f>BV61/BV6</f>
        <v>0.14583333333333334</v>
      </c>
      <c r="BZ61" s="121">
        <f>BW61/BW6</f>
        <v>0.125</v>
      </c>
      <c r="CA61" s="122">
        <f>BX61/BX6</f>
        <v>0.1875</v>
      </c>
    </row>
    <row r="62" spans="1:79" x14ac:dyDescent="0.3">
      <c r="A62" s="26" t="s">
        <v>43</v>
      </c>
      <c r="B62" s="10">
        <v>395</v>
      </c>
      <c r="C62" s="10">
        <v>229</v>
      </c>
      <c r="D62" s="10">
        <f>B62-C62</f>
        <v>166</v>
      </c>
      <c r="E62" s="123">
        <f>B62/$B$6</f>
        <v>0.41887592788971367</v>
      </c>
      <c r="F62" s="128">
        <f>C62/$C$6</f>
        <v>0.38682432432432434</v>
      </c>
      <c r="G62" s="128">
        <f>D62/$D$6</f>
        <v>0.47293447293447294</v>
      </c>
      <c r="H62" s="208">
        <f>N62+Z62+BD62</f>
        <v>7</v>
      </c>
      <c r="I62" s="157">
        <f>O62+AA62+BE62</f>
        <v>5</v>
      </c>
      <c r="J62" s="157">
        <f t="shared" si="85"/>
        <v>2</v>
      </c>
      <c r="K62" s="128">
        <f>H62/H6</f>
        <v>0.46666666666666667</v>
      </c>
      <c r="L62" s="128">
        <f>I62/I6</f>
        <v>0.55555555555555558</v>
      </c>
      <c r="M62" s="124">
        <f t="shared" si="86"/>
        <v>0.33333333333333331</v>
      </c>
      <c r="N62" s="158">
        <v>2</v>
      </c>
      <c r="O62" s="159">
        <v>1</v>
      </c>
      <c r="P62" s="157">
        <f t="shared" si="87"/>
        <v>1</v>
      </c>
      <c r="Q62" s="121">
        <f>N62/N6</f>
        <v>0.2857142857142857</v>
      </c>
      <c r="R62" s="121">
        <f>O62/O6</f>
        <v>0.5</v>
      </c>
      <c r="S62" s="122">
        <f>P62/P6</f>
        <v>0.2</v>
      </c>
      <c r="T62" s="10">
        <v>57</v>
      </c>
      <c r="U62" s="10">
        <v>35</v>
      </c>
      <c r="V62" s="74">
        <f t="shared" si="88"/>
        <v>22</v>
      </c>
      <c r="W62" s="121">
        <f>T62/T6</f>
        <v>0.41304347826086957</v>
      </c>
      <c r="X62" s="121">
        <f>U62/U6</f>
        <v>0.36458333333333331</v>
      </c>
      <c r="Y62" s="121">
        <f>V62/V6</f>
        <v>0.52380952380952384</v>
      </c>
      <c r="Z62" s="158">
        <v>5</v>
      </c>
      <c r="AA62" s="159">
        <v>4</v>
      </c>
      <c r="AB62" s="157">
        <f t="shared" si="89"/>
        <v>1</v>
      </c>
      <c r="AC62" s="121">
        <f>Z62/Z6</f>
        <v>0.83333333333333337</v>
      </c>
      <c r="AD62" s="121">
        <f>AA62/AA6</f>
        <v>0.8</v>
      </c>
      <c r="AE62" s="122">
        <f>AB62/AB6</f>
        <v>1</v>
      </c>
      <c r="AF62" s="158">
        <v>52</v>
      </c>
      <c r="AG62" s="159">
        <v>47</v>
      </c>
      <c r="AH62" s="157">
        <f t="shared" si="90"/>
        <v>5</v>
      </c>
      <c r="AI62" s="121">
        <f>AF62/AF6</f>
        <v>0.39097744360902253</v>
      </c>
      <c r="AJ62" s="121">
        <f>AG62/AG6</f>
        <v>0.38524590163934425</v>
      </c>
      <c r="AK62" s="122">
        <f>AH62/AH6</f>
        <v>0.45454545454545453</v>
      </c>
      <c r="AL62" s="158">
        <v>57</v>
      </c>
      <c r="AM62" s="159">
        <v>43</v>
      </c>
      <c r="AN62" s="157">
        <f t="shared" si="91"/>
        <v>14</v>
      </c>
      <c r="AO62" s="121">
        <f>AL62/AL6</f>
        <v>0.44881889763779526</v>
      </c>
      <c r="AP62" s="121">
        <f>AM62/AM6</f>
        <v>0.43877551020408162</v>
      </c>
      <c r="AQ62" s="122">
        <f>AN62/AN6</f>
        <v>0.48275862068965519</v>
      </c>
      <c r="AR62" s="158">
        <v>47</v>
      </c>
      <c r="AS62" s="159">
        <v>4</v>
      </c>
      <c r="AT62" s="157">
        <f t="shared" si="92"/>
        <v>43</v>
      </c>
      <c r="AU62" s="121">
        <f>AR62/AR6</f>
        <v>0.37007874015748032</v>
      </c>
      <c r="AV62" s="121">
        <f>AS62/AS6</f>
        <v>0.17391304347826086</v>
      </c>
      <c r="AW62" s="122">
        <f>AT62/AT6</f>
        <v>0.41346153846153844</v>
      </c>
      <c r="AX62" s="158">
        <v>57</v>
      </c>
      <c r="AY62" s="159">
        <v>35</v>
      </c>
      <c r="AZ62" s="157">
        <f t="shared" si="93"/>
        <v>22</v>
      </c>
      <c r="BA62" s="121">
        <f>AX62/AX6</f>
        <v>0.40714285714285714</v>
      </c>
      <c r="BB62" s="121">
        <f>AY62/AY6</f>
        <v>0.39772727272727271</v>
      </c>
      <c r="BC62" s="122">
        <f>AZ62/AZ6</f>
        <v>0.42307692307692307</v>
      </c>
      <c r="BD62" s="158">
        <v>0</v>
      </c>
      <c r="BE62" s="159">
        <v>0</v>
      </c>
      <c r="BF62" s="157">
        <f t="shared" si="94"/>
        <v>0</v>
      </c>
      <c r="BG62" s="121">
        <f>BD62/BD6</f>
        <v>0</v>
      </c>
      <c r="BH62" s="121">
        <f>BE62/BE6</f>
        <v>0</v>
      </c>
      <c r="BI62" s="122" t="e">
        <f>BF62/BF6</f>
        <v>#DIV/0!</v>
      </c>
      <c r="BJ62" s="158">
        <v>35</v>
      </c>
      <c r="BK62" s="159">
        <v>14</v>
      </c>
      <c r="BL62" s="157">
        <f t="shared" si="95"/>
        <v>21</v>
      </c>
      <c r="BM62" s="121">
        <f>BJ62/BJ6</f>
        <v>0.44871794871794873</v>
      </c>
      <c r="BN62" s="121">
        <f>BK62/BK6</f>
        <v>0.35</v>
      </c>
      <c r="BO62" s="122">
        <f>BL62/BL6</f>
        <v>0.55263157894736847</v>
      </c>
      <c r="BP62" s="158">
        <v>42</v>
      </c>
      <c r="BQ62" s="159">
        <v>22</v>
      </c>
      <c r="BR62" s="157">
        <f t="shared" si="96"/>
        <v>20</v>
      </c>
      <c r="BS62" s="121">
        <f>BP62/BP6</f>
        <v>0.48837209302325579</v>
      </c>
      <c r="BT62" s="121">
        <f>BQ62/BQ6</f>
        <v>0.43137254901960786</v>
      </c>
      <c r="BU62" s="122">
        <f>BR62/BR6</f>
        <v>0.5714285714285714</v>
      </c>
      <c r="BV62" s="158">
        <v>40</v>
      </c>
      <c r="BW62" s="159">
        <v>23</v>
      </c>
      <c r="BX62" s="157">
        <f t="shared" si="97"/>
        <v>17</v>
      </c>
      <c r="BY62" s="121">
        <f>BV62/BV6</f>
        <v>0.41666666666666669</v>
      </c>
      <c r="BZ62" s="121">
        <f>BW62/BW6</f>
        <v>0.359375</v>
      </c>
      <c r="CA62" s="122">
        <f>BX62/BX6</f>
        <v>0.53125</v>
      </c>
    </row>
    <row r="63" spans="1:79" x14ac:dyDescent="0.3">
      <c r="A63" s="2" t="s">
        <v>44</v>
      </c>
      <c r="B63" s="11">
        <v>311</v>
      </c>
      <c r="C63" s="11">
        <v>238</v>
      </c>
      <c r="D63" s="10">
        <f>B63-C63</f>
        <v>73</v>
      </c>
      <c r="E63" s="123">
        <f>B63/$B$6</f>
        <v>0.3297985153764581</v>
      </c>
      <c r="F63" s="128">
        <f>C63/$C$6</f>
        <v>0.40202702702702703</v>
      </c>
      <c r="G63" s="128">
        <f>D63/$D$6</f>
        <v>0.20797720797720798</v>
      </c>
      <c r="H63" s="208">
        <f>N63+Z63+BD63</f>
        <v>3</v>
      </c>
      <c r="I63" s="157">
        <f>O63+AA63+BE63</f>
        <v>2</v>
      </c>
      <c r="J63" s="157">
        <f t="shared" si="85"/>
        <v>1</v>
      </c>
      <c r="K63" s="128">
        <f>H63/H6</f>
        <v>0.2</v>
      </c>
      <c r="L63" s="128">
        <f>I63/I6</f>
        <v>0.22222222222222221</v>
      </c>
      <c r="M63" s="124">
        <f t="shared" si="86"/>
        <v>0.16666666666666666</v>
      </c>
      <c r="N63" s="155">
        <v>1</v>
      </c>
      <c r="O63" s="156">
        <v>0</v>
      </c>
      <c r="P63" s="157">
        <f t="shared" si="87"/>
        <v>1</v>
      </c>
      <c r="Q63" s="121">
        <f>N63/N6</f>
        <v>0.14285714285714285</v>
      </c>
      <c r="R63" s="121">
        <f>O63/O6</f>
        <v>0</v>
      </c>
      <c r="S63" s="122">
        <f>P63/P6</f>
        <v>0.2</v>
      </c>
      <c r="T63" s="11">
        <v>54</v>
      </c>
      <c r="U63" s="11">
        <v>43</v>
      </c>
      <c r="V63" s="74">
        <f t="shared" si="88"/>
        <v>11</v>
      </c>
      <c r="W63" s="121">
        <f>T63/T6</f>
        <v>0.39130434782608697</v>
      </c>
      <c r="X63" s="121">
        <f>U63/U6</f>
        <v>0.44791666666666669</v>
      </c>
      <c r="Y63" s="121">
        <f>V63/V6</f>
        <v>0.26190476190476192</v>
      </c>
      <c r="Z63" s="155">
        <v>0</v>
      </c>
      <c r="AA63" s="156">
        <v>0</v>
      </c>
      <c r="AB63" s="157">
        <f t="shared" si="89"/>
        <v>0</v>
      </c>
      <c r="AC63" s="121">
        <f>Z63/Z6</f>
        <v>0</v>
      </c>
      <c r="AD63" s="121">
        <f>AA63/AA6</f>
        <v>0</v>
      </c>
      <c r="AE63" s="122">
        <f>AB63/AB6</f>
        <v>0</v>
      </c>
      <c r="AF63" s="155">
        <v>49</v>
      </c>
      <c r="AG63" s="156">
        <v>45</v>
      </c>
      <c r="AH63" s="157">
        <f t="shared" si="90"/>
        <v>4</v>
      </c>
      <c r="AI63" s="121">
        <f>AF63/AF6</f>
        <v>0.36842105263157893</v>
      </c>
      <c r="AJ63" s="121">
        <f>AG63/AG6</f>
        <v>0.36885245901639346</v>
      </c>
      <c r="AK63" s="122">
        <f>AH63/AH6</f>
        <v>0.36363636363636365</v>
      </c>
      <c r="AL63" s="155">
        <v>46</v>
      </c>
      <c r="AM63" s="156">
        <v>37</v>
      </c>
      <c r="AN63" s="157">
        <f t="shared" si="91"/>
        <v>9</v>
      </c>
      <c r="AO63" s="121">
        <f>AL63/AL6</f>
        <v>0.36220472440944884</v>
      </c>
      <c r="AP63" s="121">
        <f>AM63/AM6</f>
        <v>0.37755102040816324</v>
      </c>
      <c r="AQ63" s="122">
        <f>AN63/AN6</f>
        <v>0.31034482758620691</v>
      </c>
      <c r="AR63" s="155">
        <v>27</v>
      </c>
      <c r="AS63" s="156">
        <v>13</v>
      </c>
      <c r="AT63" s="157">
        <f t="shared" si="92"/>
        <v>14</v>
      </c>
      <c r="AU63" s="121">
        <f>AR63/AR6</f>
        <v>0.2125984251968504</v>
      </c>
      <c r="AV63" s="121">
        <f>AS63/AS6</f>
        <v>0.56521739130434778</v>
      </c>
      <c r="AW63" s="122">
        <f>AT63/AT6</f>
        <v>0.13461538461538461</v>
      </c>
      <c r="AX63" s="155">
        <v>45</v>
      </c>
      <c r="AY63" s="156">
        <v>31</v>
      </c>
      <c r="AZ63" s="157">
        <f t="shared" si="93"/>
        <v>14</v>
      </c>
      <c r="BA63" s="121">
        <f>AX63/AX6</f>
        <v>0.32142857142857145</v>
      </c>
      <c r="BB63" s="121">
        <f>AY63/AY6</f>
        <v>0.35227272727272729</v>
      </c>
      <c r="BC63" s="122">
        <f>AZ63/AZ6</f>
        <v>0.26923076923076922</v>
      </c>
      <c r="BD63" s="155">
        <v>2</v>
      </c>
      <c r="BE63" s="156">
        <v>2</v>
      </c>
      <c r="BF63" s="157">
        <f t="shared" si="94"/>
        <v>0</v>
      </c>
      <c r="BG63" s="121">
        <f>BD63/BD6</f>
        <v>1</v>
      </c>
      <c r="BH63" s="121">
        <f>BE63/BE6</f>
        <v>1</v>
      </c>
      <c r="BI63" s="122" t="e">
        <f>BF63/BF6</f>
        <v>#DIV/0!</v>
      </c>
      <c r="BJ63" s="155">
        <v>26</v>
      </c>
      <c r="BK63" s="156">
        <v>20</v>
      </c>
      <c r="BL63" s="157">
        <f t="shared" si="95"/>
        <v>6</v>
      </c>
      <c r="BM63" s="121">
        <f>BJ63/BJ6</f>
        <v>0.33333333333333331</v>
      </c>
      <c r="BN63" s="121">
        <f>BK63/BK6</f>
        <v>0.5</v>
      </c>
      <c r="BO63" s="122">
        <f>BL63/BL6</f>
        <v>0.15789473684210525</v>
      </c>
      <c r="BP63" s="155">
        <v>25</v>
      </c>
      <c r="BQ63" s="156">
        <v>19</v>
      </c>
      <c r="BR63" s="157">
        <f t="shared" si="96"/>
        <v>6</v>
      </c>
      <c r="BS63" s="121">
        <f>BP63/BP6</f>
        <v>0.29069767441860467</v>
      </c>
      <c r="BT63" s="121">
        <f>BQ63/BQ6</f>
        <v>0.37254901960784315</v>
      </c>
      <c r="BU63" s="122">
        <f>BR63/BR6</f>
        <v>0.17142857142857143</v>
      </c>
      <c r="BV63" s="155">
        <v>35</v>
      </c>
      <c r="BW63" s="156">
        <v>28</v>
      </c>
      <c r="BX63" s="157">
        <f t="shared" si="97"/>
        <v>7</v>
      </c>
      <c r="BY63" s="121">
        <f>BV63/BV6</f>
        <v>0.36458333333333331</v>
      </c>
      <c r="BZ63" s="121">
        <f>BW63/BW6</f>
        <v>0.4375</v>
      </c>
      <c r="CA63" s="122">
        <f>BX63/BX6</f>
        <v>0.21875</v>
      </c>
    </row>
    <row r="64" spans="1:79" x14ac:dyDescent="0.3">
      <c r="A64" s="26" t="s">
        <v>45</v>
      </c>
      <c r="B64" s="10">
        <v>37</v>
      </c>
      <c r="C64" s="10">
        <v>32</v>
      </c>
      <c r="D64" s="10">
        <f>B64-C64</f>
        <v>5</v>
      </c>
      <c r="E64" s="123">
        <f>B64/$B$6</f>
        <v>3.9236479321314952E-2</v>
      </c>
      <c r="F64" s="128">
        <f>C64/$C$6</f>
        <v>5.4054054054054057E-2</v>
      </c>
      <c r="G64" s="128">
        <f>D64/$D$6</f>
        <v>1.4245014245014245E-2</v>
      </c>
      <c r="H64" s="208">
        <f>N64+Z64+BD64</f>
        <v>0</v>
      </c>
      <c r="I64" s="157">
        <f>O64+AA64+BE64</f>
        <v>0</v>
      </c>
      <c r="J64" s="157">
        <f t="shared" si="85"/>
        <v>0</v>
      </c>
      <c r="K64" s="128">
        <f>H64/H6</f>
        <v>0</v>
      </c>
      <c r="L64" s="128">
        <f>I64/I6</f>
        <v>0</v>
      </c>
      <c r="M64" s="124">
        <f t="shared" si="86"/>
        <v>0</v>
      </c>
      <c r="N64" s="158">
        <v>0</v>
      </c>
      <c r="O64" s="159">
        <v>0</v>
      </c>
      <c r="P64" s="157">
        <f t="shared" si="87"/>
        <v>0</v>
      </c>
      <c r="Q64" s="121">
        <f>N64/N6</f>
        <v>0</v>
      </c>
      <c r="R64" s="121">
        <f>O64/O6</f>
        <v>0</v>
      </c>
      <c r="S64" s="122">
        <f>P64/P6</f>
        <v>0</v>
      </c>
      <c r="T64" s="10">
        <v>7</v>
      </c>
      <c r="U64" s="10">
        <v>7</v>
      </c>
      <c r="V64" s="74">
        <f t="shared" si="88"/>
        <v>0</v>
      </c>
      <c r="W64" s="121">
        <f>T64/T6</f>
        <v>5.0724637681159424E-2</v>
      </c>
      <c r="X64" s="121">
        <f>U64/U6</f>
        <v>7.2916666666666671E-2</v>
      </c>
      <c r="Y64" s="121">
        <f>V64/V6</f>
        <v>0</v>
      </c>
      <c r="Z64" s="158">
        <v>0</v>
      </c>
      <c r="AA64" s="159">
        <v>0</v>
      </c>
      <c r="AB64" s="157">
        <f t="shared" si="89"/>
        <v>0</v>
      </c>
      <c r="AC64" s="121">
        <f>Z64/Z6</f>
        <v>0</v>
      </c>
      <c r="AD64" s="121">
        <f>AA64/AA6</f>
        <v>0</v>
      </c>
      <c r="AE64" s="122">
        <f>AB64/AB6</f>
        <v>0</v>
      </c>
      <c r="AF64" s="158">
        <v>6</v>
      </c>
      <c r="AG64" s="159">
        <v>6</v>
      </c>
      <c r="AH64" s="157">
        <f t="shared" si="90"/>
        <v>0</v>
      </c>
      <c r="AI64" s="121">
        <f>AF64/AF6</f>
        <v>4.5112781954887216E-2</v>
      </c>
      <c r="AJ64" s="121">
        <f>AG64/AG6</f>
        <v>4.9180327868852458E-2</v>
      </c>
      <c r="AK64" s="122">
        <f>AH64/AH6</f>
        <v>0</v>
      </c>
      <c r="AL64" s="158">
        <v>4</v>
      </c>
      <c r="AM64" s="159">
        <v>4</v>
      </c>
      <c r="AN64" s="157">
        <f t="shared" si="91"/>
        <v>0</v>
      </c>
      <c r="AO64" s="121">
        <f>AL64/AL6</f>
        <v>3.1496062992125984E-2</v>
      </c>
      <c r="AP64" s="121">
        <f>AM64/AM6</f>
        <v>4.0816326530612242E-2</v>
      </c>
      <c r="AQ64" s="122">
        <f>AN64/AN6</f>
        <v>0</v>
      </c>
      <c r="AR64" s="158">
        <v>3</v>
      </c>
      <c r="AS64" s="159">
        <v>2</v>
      </c>
      <c r="AT64" s="157">
        <f t="shared" si="92"/>
        <v>1</v>
      </c>
      <c r="AU64" s="121">
        <f>AR64/AR6</f>
        <v>2.3622047244094488E-2</v>
      </c>
      <c r="AV64" s="121">
        <f>AS64/AS6</f>
        <v>8.6956521739130432E-2</v>
      </c>
      <c r="AW64" s="122">
        <f>AT64/AT6</f>
        <v>9.6153846153846159E-3</v>
      </c>
      <c r="AX64" s="158">
        <v>4</v>
      </c>
      <c r="AY64" s="159">
        <v>3</v>
      </c>
      <c r="AZ64" s="157">
        <f t="shared" si="93"/>
        <v>1</v>
      </c>
      <c r="BA64" s="121">
        <f>AX64/AX6</f>
        <v>2.8571428571428571E-2</v>
      </c>
      <c r="BB64" s="121">
        <f>AY64/AY6</f>
        <v>3.4090909090909088E-2</v>
      </c>
      <c r="BC64" s="122">
        <f>AZ64/AZ6</f>
        <v>1.9230769230769232E-2</v>
      </c>
      <c r="BD64" s="158">
        <v>0</v>
      </c>
      <c r="BE64" s="159">
        <v>0</v>
      </c>
      <c r="BF64" s="157">
        <f t="shared" si="94"/>
        <v>0</v>
      </c>
      <c r="BG64" s="121">
        <f>BD64/BD6</f>
        <v>0</v>
      </c>
      <c r="BH64" s="121">
        <f>BE64/BE6</f>
        <v>0</v>
      </c>
      <c r="BI64" s="122" t="e">
        <f>BF64/BF6</f>
        <v>#DIV/0!</v>
      </c>
      <c r="BJ64" s="158">
        <v>4</v>
      </c>
      <c r="BK64" s="159">
        <v>3</v>
      </c>
      <c r="BL64" s="157">
        <f t="shared" si="95"/>
        <v>1</v>
      </c>
      <c r="BM64" s="121">
        <f>BJ64/BJ6</f>
        <v>5.128205128205128E-2</v>
      </c>
      <c r="BN64" s="121">
        <f>BK64/BK6</f>
        <v>7.4999999999999997E-2</v>
      </c>
      <c r="BO64" s="122">
        <f>BL64/BL6</f>
        <v>2.6315789473684209E-2</v>
      </c>
      <c r="BP64" s="158">
        <v>3</v>
      </c>
      <c r="BQ64" s="159">
        <v>3</v>
      </c>
      <c r="BR64" s="157">
        <f t="shared" si="96"/>
        <v>0</v>
      </c>
      <c r="BS64" s="121">
        <f>BP64/BP6</f>
        <v>3.4883720930232558E-2</v>
      </c>
      <c r="BT64" s="121">
        <f>BQ64/BQ6</f>
        <v>5.8823529411764705E-2</v>
      </c>
      <c r="BU64" s="122">
        <f>BR64/BR6</f>
        <v>0</v>
      </c>
      <c r="BV64" s="158">
        <v>6</v>
      </c>
      <c r="BW64" s="159">
        <v>4</v>
      </c>
      <c r="BX64" s="157">
        <f t="shared" si="97"/>
        <v>2</v>
      </c>
      <c r="BY64" s="121">
        <f>BV64/BV6</f>
        <v>6.25E-2</v>
      </c>
      <c r="BZ64" s="121">
        <f>BW64/BW6</f>
        <v>6.25E-2</v>
      </c>
      <c r="CA64" s="122">
        <f>BX64/BX6</f>
        <v>6.25E-2</v>
      </c>
    </row>
    <row r="65" spans="1:79" x14ac:dyDescent="0.3">
      <c r="A65" s="2" t="s">
        <v>46</v>
      </c>
      <c r="B65" s="11">
        <v>9</v>
      </c>
      <c r="C65" s="11">
        <v>8</v>
      </c>
      <c r="D65" s="10">
        <f>B65-C65</f>
        <v>1</v>
      </c>
      <c r="E65" s="123">
        <f>B65/$B$6</f>
        <v>9.5440084835630972E-3</v>
      </c>
      <c r="F65" s="128">
        <f>C65/$C$6</f>
        <v>1.3513513513513514E-2</v>
      </c>
      <c r="G65" s="128">
        <f>D65/$D$6</f>
        <v>2.8490028490028491E-3</v>
      </c>
      <c r="H65" s="208">
        <f>N65+Z65+BD65</f>
        <v>0</v>
      </c>
      <c r="I65" s="157">
        <f>O65+AA65+BE65</f>
        <v>0</v>
      </c>
      <c r="J65" s="157">
        <f t="shared" si="85"/>
        <v>0</v>
      </c>
      <c r="K65" s="128">
        <f>H65/H6</f>
        <v>0</v>
      </c>
      <c r="L65" s="128">
        <f>I65/I6</f>
        <v>0</v>
      </c>
      <c r="M65" s="124">
        <f t="shared" si="86"/>
        <v>0</v>
      </c>
      <c r="N65" s="155">
        <v>0</v>
      </c>
      <c r="O65" s="156">
        <v>0</v>
      </c>
      <c r="P65" s="157">
        <f t="shared" si="87"/>
        <v>0</v>
      </c>
      <c r="Q65" s="121">
        <f>N65/N6</f>
        <v>0</v>
      </c>
      <c r="R65" s="121">
        <f>O65/O6</f>
        <v>0</v>
      </c>
      <c r="S65" s="122">
        <f>P65/P6</f>
        <v>0</v>
      </c>
      <c r="T65" s="11">
        <v>1</v>
      </c>
      <c r="U65" s="11">
        <v>1</v>
      </c>
      <c r="V65" s="74">
        <f t="shared" si="88"/>
        <v>0</v>
      </c>
      <c r="W65" s="121">
        <f>T65/T6</f>
        <v>7.246376811594203E-3</v>
      </c>
      <c r="X65" s="121">
        <f>U65/U6</f>
        <v>1.0416666666666666E-2</v>
      </c>
      <c r="Y65" s="121">
        <f>V65/V6</f>
        <v>0</v>
      </c>
      <c r="Z65" s="155">
        <v>0</v>
      </c>
      <c r="AA65" s="156">
        <v>0</v>
      </c>
      <c r="AB65" s="157">
        <f t="shared" si="89"/>
        <v>0</v>
      </c>
      <c r="AC65" s="121">
        <f>Z65/Z6</f>
        <v>0</v>
      </c>
      <c r="AD65" s="121">
        <f>AA65/AA6</f>
        <v>0</v>
      </c>
      <c r="AE65" s="122">
        <f>AB65/AB6</f>
        <v>0</v>
      </c>
      <c r="AF65" s="155">
        <v>2</v>
      </c>
      <c r="AG65" s="156">
        <v>2</v>
      </c>
      <c r="AH65" s="157">
        <f t="shared" si="90"/>
        <v>0</v>
      </c>
      <c r="AI65" s="121">
        <f>AF65/AF6</f>
        <v>1.5037593984962405E-2</v>
      </c>
      <c r="AJ65" s="121">
        <f>AG65/AG6</f>
        <v>1.6393442622950821E-2</v>
      </c>
      <c r="AK65" s="122">
        <f>AH65/AH6</f>
        <v>0</v>
      </c>
      <c r="AL65" s="155">
        <v>1</v>
      </c>
      <c r="AM65" s="156">
        <v>1</v>
      </c>
      <c r="AN65" s="157">
        <f t="shared" si="91"/>
        <v>0</v>
      </c>
      <c r="AO65" s="121">
        <f>AL65/AL6</f>
        <v>7.874015748031496E-3</v>
      </c>
      <c r="AP65" s="121">
        <f>AM65/AM6</f>
        <v>1.020408163265306E-2</v>
      </c>
      <c r="AQ65" s="122">
        <f>AN65/AN6</f>
        <v>0</v>
      </c>
      <c r="AR65" s="155">
        <v>1</v>
      </c>
      <c r="AS65" s="156">
        <v>1</v>
      </c>
      <c r="AT65" s="157">
        <f t="shared" si="92"/>
        <v>0</v>
      </c>
      <c r="AU65" s="121">
        <f>AR65/AR6</f>
        <v>7.874015748031496E-3</v>
      </c>
      <c r="AV65" s="121">
        <f>AS65/AS6</f>
        <v>4.3478260869565216E-2</v>
      </c>
      <c r="AW65" s="122">
        <f>AT65/AT6</f>
        <v>0</v>
      </c>
      <c r="AX65" s="155">
        <v>3</v>
      </c>
      <c r="AY65" s="156">
        <v>2</v>
      </c>
      <c r="AZ65" s="157">
        <f t="shared" si="93"/>
        <v>1</v>
      </c>
      <c r="BA65" s="121">
        <f>AX65/AX6</f>
        <v>2.1428571428571429E-2</v>
      </c>
      <c r="BB65" s="121">
        <f>AY65/AY6</f>
        <v>2.2727272727272728E-2</v>
      </c>
      <c r="BC65" s="122">
        <f>AZ65/AZ6</f>
        <v>1.9230769230769232E-2</v>
      </c>
      <c r="BD65" s="155">
        <v>0</v>
      </c>
      <c r="BE65" s="156">
        <v>0</v>
      </c>
      <c r="BF65" s="157">
        <f t="shared" si="94"/>
        <v>0</v>
      </c>
      <c r="BG65" s="121">
        <f>BD65/BD6</f>
        <v>0</v>
      </c>
      <c r="BH65" s="121">
        <f>BE65/BE6</f>
        <v>0</v>
      </c>
      <c r="BI65" s="122" t="e">
        <f>BF65/BF6</f>
        <v>#DIV/0!</v>
      </c>
      <c r="BJ65" s="155">
        <v>0</v>
      </c>
      <c r="BK65" s="156">
        <v>0</v>
      </c>
      <c r="BL65" s="157">
        <f t="shared" si="95"/>
        <v>0</v>
      </c>
      <c r="BM65" s="121">
        <f>BJ65/BJ6</f>
        <v>0</v>
      </c>
      <c r="BN65" s="121">
        <f>BK65/BK6</f>
        <v>0</v>
      </c>
      <c r="BO65" s="122">
        <f>BL65/BL6</f>
        <v>0</v>
      </c>
      <c r="BP65" s="155">
        <v>0</v>
      </c>
      <c r="BQ65" s="156">
        <v>0</v>
      </c>
      <c r="BR65" s="157">
        <f t="shared" si="96"/>
        <v>0</v>
      </c>
      <c r="BS65" s="121">
        <f>BP65/BP6</f>
        <v>0</v>
      </c>
      <c r="BT65" s="121">
        <f>BQ65/BQ6</f>
        <v>0</v>
      </c>
      <c r="BU65" s="122">
        <f>BR65/BR6</f>
        <v>0</v>
      </c>
      <c r="BV65" s="155">
        <v>1</v>
      </c>
      <c r="BW65" s="156">
        <v>1</v>
      </c>
      <c r="BX65" s="157">
        <f t="shared" si="97"/>
        <v>0</v>
      </c>
      <c r="BY65" s="121">
        <f>BV65/BV6</f>
        <v>1.0416666666666666E-2</v>
      </c>
      <c r="BZ65" s="121">
        <f>BW65/BW6</f>
        <v>1.5625E-2</v>
      </c>
      <c r="CA65" s="122">
        <f>BX65/BX6</f>
        <v>0</v>
      </c>
    </row>
    <row r="66" spans="1:79" x14ac:dyDescent="0.3">
      <c r="A66" s="2"/>
      <c r="B66" s="1"/>
      <c r="C66" s="1"/>
      <c r="D66" s="1"/>
      <c r="E66" s="120"/>
      <c r="F66" s="1"/>
      <c r="G66" s="121"/>
      <c r="H66" s="164"/>
      <c r="I66" s="165"/>
      <c r="J66" s="165"/>
      <c r="K66" s="165"/>
      <c r="L66" s="165"/>
      <c r="M66" s="166"/>
      <c r="N66" s="164"/>
      <c r="O66" s="165"/>
      <c r="P66" s="165"/>
      <c r="Q66" s="165"/>
      <c r="R66" s="165"/>
      <c r="S66" s="166"/>
      <c r="T66" s="1"/>
      <c r="U66" s="1"/>
      <c r="V66" s="1"/>
      <c r="W66" s="1"/>
      <c r="X66" s="1"/>
      <c r="Y66" s="1"/>
      <c r="Z66" s="164"/>
      <c r="AA66" s="165"/>
      <c r="AB66" s="165"/>
      <c r="AC66" s="165"/>
      <c r="AD66" s="165"/>
      <c r="AE66" s="166"/>
      <c r="AF66" s="164"/>
      <c r="AG66" s="165"/>
      <c r="AH66" s="165"/>
      <c r="AI66" s="165"/>
      <c r="AJ66" s="165"/>
      <c r="AK66" s="166"/>
      <c r="AL66" s="164"/>
      <c r="AM66" s="165"/>
      <c r="AN66" s="165"/>
      <c r="AO66" s="165"/>
      <c r="AP66" s="165"/>
      <c r="AQ66" s="166"/>
      <c r="AR66" s="164"/>
      <c r="AS66" s="165"/>
      <c r="AT66" s="165"/>
      <c r="AU66" s="165"/>
      <c r="AV66" s="165"/>
      <c r="AW66" s="166"/>
      <c r="AX66" s="164"/>
      <c r="AY66" s="165"/>
      <c r="AZ66" s="165"/>
      <c r="BA66" s="165"/>
      <c r="BB66" s="165"/>
      <c r="BC66" s="166"/>
      <c r="BD66" s="164"/>
      <c r="BE66" s="165"/>
      <c r="BF66" s="165"/>
      <c r="BG66" s="165"/>
      <c r="BH66" s="165"/>
      <c r="BI66" s="166"/>
      <c r="BJ66" s="164"/>
      <c r="BK66" s="165"/>
      <c r="BL66" s="165"/>
      <c r="BM66" s="165"/>
      <c r="BN66" s="165"/>
      <c r="BO66" s="166"/>
      <c r="BP66" s="164"/>
      <c r="BQ66" s="165"/>
      <c r="BR66" s="165"/>
      <c r="BS66" s="165"/>
      <c r="BT66" s="165"/>
      <c r="BU66" s="166"/>
      <c r="BV66" s="164"/>
      <c r="BW66" s="165"/>
      <c r="BX66" s="165"/>
      <c r="BY66" s="165"/>
      <c r="BZ66" s="165"/>
      <c r="CA66" s="166"/>
    </row>
    <row r="67" spans="1:79" ht="43.2" x14ac:dyDescent="0.3">
      <c r="A67" s="27" t="s">
        <v>55</v>
      </c>
      <c r="B67" s="34" t="s">
        <v>14</v>
      </c>
      <c r="C67" s="35" t="s">
        <v>155</v>
      </c>
      <c r="D67" s="35" t="s">
        <v>326</v>
      </c>
      <c r="E67" s="125" t="s">
        <v>162</v>
      </c>
      <c r="F67" s="36" t="s">
        <v>329</v>
      </c>
      <c r="G67" s="35" t="s">
        <v>327</v>
      </c>
      <c r="H67" s="9" t="s">
        <v>158</v>
      </c>
      <c r="I67" s="154" t="s">
        <v>161</v>
      </c>
      <c r="J67" s="35" t="s">
        <v>326</v>
      </c>
      <c r="K67" s="153" t="s">
        <v>177</v>
      </c>
      <c r="L67" s="153" t="s">
        <v>331</v>
      </c>
      <c r="M67" s="127" t="s">
        <v>327</v>
      </c>
      <c r="N67" s="6" t="s">
        <v>112</v>
      </c>
      <c r="O67" s="153" t="s">
        <v>332</v>
      </c>
      <c r="P67" s="35" t="s">
        <v>326</v>
      </c>
      <c r="Q67" s="153" t="s">
        <v>175</v>
      </c>
      <c r="R67" s="153" t="s">
        <v>331</v>
      </c>
      <c r="S67" s="127" t="s">
        <v>327</v>
      </c>
      <c r="T67" s="3" t="s">
        <v>111</v>
      </c>
      <c r="U67" s="3" t="s">
        <v>145</v>
      </c>
      <c r="V67" s="35" t="s">
        <v>326</v>
      </c>
      <c r="W67" s="3" t="s">
        <v>172</v>
      </c>
      <c r="X67" s="3" t="s">
        <v>331</v>
      </c>
      <c r="Y67" s="35" t="s">
        <v>327</v>
      </c>
      <c r="Z67" s="6" t="s">
        <v>113</v>
      </c>
      <c r="AA67" s="153" t="s">
        <v>146</v>
      </c>
      <c r="AB67" s="35" t="s">
        <v>326</v>
      </c>
      <c r="AC67" s="153" t="s">
        <v>173</v>
      </c>
      <c r="AD67" s="153" t="s">
        <v>331</v>
      </c>
      <c r="AE67" s="127" t="s">
        <v>327</v>
      </c>
      <c r="AF67" s="6" t="s">
        <v>82</v>
      </c>
      <c r="AG67" s="7" t="s">
        <v>147</v>
      </c>
      <c r="AH67" s="35" t="s">
        <v>326</v>
      </c>
      <c r="AI67" s="153" t="s">
        <v>163</v>
      </c>
      <c r="AJ67" s="153" t="s">
        <v>331</v>
      </c>
      <c r="AK67" s="127" t="s">
        <v>327</v>
      </c>
      <c r="AL67" s="6" t="s">
        <v>114</v>
      </c>
      <c r="AM67" s="153" t="s">
        <v>148</v>
      </c>
      <c r="AN67" s="35" t="s">
        <v>326</v>
      </c>
      <c r="AO67" s="153" t="s">
        <v>164</v>
      </c>
      <c r="AP67" s="153" t="s">
        <v>331</v>
      </c>
      <c r="AQ67" s="127" t="s">
        <v>327</v>
      </c>
      <c r="AR67" s="6" t="s">
        <v>115</v>
      </c>
      <c r="AS67" s="153" t="s">
        <v>149</v>
      </c>
      <c r="AT67" s="35" t="s">
        <v>326</v>
      </c>
      <c r="AU67" s="153" t="s">
        <v>165</v>
      </c>
      <c r="AV67" s="153" t="s">
        <v>331</v>
      </c>
      <c r="AW67" s="127" t="s">
        <v>327</v>
      </c>
      <c r="AX67" s="6" t="s">
        <v>116</v>
      </c>
      <c r="AY67" s="153" t="s">
        <v>150</v>
      </c>
      <c r="AZ67" s="35" t="s">
        <v>326</v>
      </c>
      <c r="BA67" s="153" t="s">
        <v>166</v>
      </c>
      <c r="BB67" s="153" t="s">
        <v>331</v>
      </c>
      <c r="BC67" s="127" t="s">
        <v>327</v>
      </c>
      <c r="BD67" s="6" t="s">
        <v>117</v>
      </c>
      <c r="BE67" s="153" t="s">
        <v>151</v>
      </c>
      <c r="BF67" s="35" t="s">
        <v>326</v>
      </c>
      <c r="BG67" s="153" t="s">
        <v>167</v>
      </c>
      <c r="BH67" s="153" t="s">
        <v>331</v>
      </c>
      <c r="BI67" s="127" t="s">
        <v>327</v>
      </c>
      <c r="BJ67" s="6" t="s">
        <v>118</v>
      </c>
      <c r="BK67" s="153" t="s">
        <v>152</v>
      </c>
      <c r="BL67" s="35" t="s">
        <v>326</v>
      </c>
      <c r="BM67" s="153" t="s">
        <v>168</v>
      </c>
      <c r="BN67" s="153" t="s">
        <v>331</v>
      </c>
      <c r="BO67" s="127" t="s">
        <v>327</v>
      </c>
      <c r="BP67" s="6" t="s">
        <v>119</v>
      </c>
      <c r="BQ67" s="153" t="s">
        <v>153</v>
      </c>
      <c r="BR67" s="35" t="s">
        <v>326</v>
      </c>
      <c r="BS67" s="153" t="s">
        <v>169</v>
      </c>
      <c r="BT67" s="153" t="s">
        <v>331</v>
      </c>
      <c r="BU67" s="127" t="s">
        <v>327</v>
      </c>
      <c r="BV67" s="6" t="s">
        <v>120</v>
      </c>
      <c r="BW67" s="153" t="s">
        <v>154</v>
      </c>
      <c r="BX67" s="35" t="s">
        <v>326</v>
      </c>
      <c r="BY67" s="153" t="s">
        <v>170</v>
      </c>
      <c r="BZ67" s="153" t="s">
        <v>331</v>
      </c>
      <c r="CA67" s="127" t="s">
        <v>327</v>
      </c>
    </row>
    <row r="68" spans="1:79" x14ac:dyDescent="0.3">
      <c r="A68" s="26" t="s">
        <v>56</v>
      </c>
      <c r="B68" s="10">
        <v>354</v>
      </c>
      <c r="C68" s="10">
        <v>123</v>
      </c>
      <c r="D68" s="10">
        <f>B68-C68</f>
        <v>231</v>
      </c>
      <c r="E68" s="123">
        <f>B68/$B$6</f>
        <v>0.37539766702014848</v>
      </c>
      <c r="F68" s="128">
        <f>C68/$C$6</f>
        <v>0.20777027027027026</v>
      </c>
      <c r="G68" s="128">
        <f>D68/$D$6</f>
        <v>0.65811965811965811</v>
      </c>
      <c r="H68" s="208">
        <f>N68+Z68+BD68</f>
        <v>5</v>
      </c>
      <c r="I68" s="157">
        <f>O68+AA68+BE68</f>
        <v>2</v>
      </c>
      <c r="J68" s="157">
        <f t="shared" ref="J68:J72" si="98">H68-I68</f>
        <v>3</v>
      </c>
      <c r="K68" s="128">
        <f>H68/H6</f>
        <v>0.33333333333333331</v>
      </c>
      <c r="L68" s="128">
        <f>I68/I6</f>
        <v>0.22222222222222221</v>
      </c>
      <c r="M68" s="124">
        <f t="shared" ref="M68:M72" si="99">J68/$J$6</f>
        <v>0.5</v>
      </c>
      <c r="N68" s="158">
        <v>4</v>
      </c>
      <c r="O68" s="159">
        <v>1</v>
      </c>
      <c r="P68" s="157">
        <f t="shared" ref="P68:P72" si="100">N68-O68</f>
        <v>3</v>
      </c>
      <c r="Q68" s="121">
        <f>N68/N6</f>
        <v>0.5714285714285714</v>
      </c>
      <c r="R68" s="121">
        <f>O68/O6</f>
        <v>0.5</v>
      </c>
      <c r="S68" s="122">
        <f>P68/P6</f>
        <v>0.6</v>
      </c>
      <c r="T68" s="10">
        <v>38</v>
      </c>
      <c r="U68" s="10">
        <v>11</v>
      </c>
      <c r="V68" s="74">
        <f t="shared" ref="V68:V72" si="101">T68-U68</f>
        <v>27</v>
      </c>
      <c r="W68" s="121">
        <f>T68/T6</f>
        <v>0.27536231884057971</v>
      </c>
      <c r="X68" s="121">
        <f>U68/U6</f>
        <v>0.11458333333333333</v>
      </c>
      <c r="Y68" s="121">
        <f>V68/V6</f>
        <v>0.6428571428571429</v>
      </c>
      <c r="Z68" s="158">
        <v>1</v>
      </c>
      <c r="AA68" s="159">
        <v>1</v>
      </c>
      <c r="AB68" s="157">
        <f t="shared" ref="AB68:AB72" si="102">Z68-AA68</f>
        <v>0</v>
      </c>
      <c r="AC68" s="121">
        <f>Z68/Z6</f>
        <v>0.16666666666666666</v>
      </c>
      <c r="AD68" s="121">
        <f>AA68/AA6</f>
        <v>0.2</v>
      </c>
      <c r="AE68" s="122">
        <f>AB68/AB6</f>
        <v>0</v>
      </c>
      <c r="AF68" s="158">
        <v>20</v>
      </c>
      <c r="AG68" s="159">
        <v>16</v>
      </c>
      <c r="AH68" s="157">
        <f t="shared" ref="AH68:AH72" si="103">AF68-AG68</f>
        <v>4</v>
      </c>
      <c r="AI68" s="121">
        <f>AF68/AF6</f>
        <v>0.15037593984962405</v>
      </c>
      <c r="AJ68" s="121">
        <f>AG68/AG6</f>
        <v>0.13114754098360656</v>
      </c>
      <c r="AK68" s="122">
        <f>AH68/AH6</f>
        <v>0.36363636363636365</v>
      </c>
      <c r="AL68" s="158">
        <v>43</v>
      </c>
      <c r="AM68" s="159">
        <v>26</v>
      </c>
      <c r="AN68" s="157">
        <f t="shared" ref="AN68:AN72" si="104">AL68-AM68</f>
        <v>17</v>
      </c>
      <c r="AO68" s="121">
        <f>AL68/AL6</f>
        <v>0.33858267716535434</v>
      </c>
      <c r="AP68" s="121">
        <f>AM68/AM6</f>
        <v>0.26530612244897961</v>
      </c>
      <c r="AQ68" s="122">
        <f>AN68/AN6</f>
        <v>0.58620689655172409</v>
      </c>
      <c r="AR68" s="158">
        <v>87</v>
      </c>
      <c r="AS68" s="159">
        <v>10</v>
      </c>
      <c r="AT68" s="157">
        <f t="shared" ref="AT68:AT72" si="105">AR68-AS68</f>
        <v>77</v>
      </c>
      <c r="AU68" s="121">
        <f>AR68/AR6</f>
        <v>0.68503937007874016</v>
      </c>
      <c r="AV68" s="121">
        <f>AS68/AS6</f>
        <v>0.43478260869565216</v>
      </c>
      <c r="AW68" s="122">
        <f>AT68/AT6</f>
        <v>0.74038461538461542</v>
      </c>
      <c r="AX68" s="158">
        <v>49</v>
      </c>
      <c r="AY68" s="159">
        <v>15</v>
      </c>
      <c r="AZ68" s="157">
        <f t="shared" ref="AZ68:AZ72" si="106">AX68-AY68</f>
        <v>34</v>
      </c>
      <c r="BA68" s="121">
        <f>AX68/AX6</f>
        <v>0.35</v>
      </c>
      <c r="BB68" s="121">
        <f>AY68/AY6</f>
        <v>0.17045454545454544</v>
      </c>
      <c r="BC68" s="122">
        <f>AZ68/AZ6</f>
        <v>0.65384615384615385</v>
      </c>
      <c r="BD68" s="158">
        <v>0</v>
      </c>
      <c r="BE68" s="159">
        <v>0</v>
      </c>
      <c r="BF68" s="157">
        <f t="shared" ref="BF68:BF72" si="107">BD68-BE68</f>
        <v>0</v>
      </c>
      <c r="BG68" s="121">
        <f>BD68/BD6</f>
        <v>0</v>
      </c>
      <c r="BH68" s="121">
        <f>BE68/BE6</f>
        <v>0</v>
      </c>
      <c r="BI68" s="122" t="e">
        <f>BF68/BF6</f>
        <v>#DIV/0!</v>
      </c>
      <c r="BJ68" s="158">
        <v>38</v>
      </c>
      <c r="BK68" s="159">
        <v>13</v>
      </c>
      <c r="BL68" s="157">
        <f t="shared" ref="BL68:BL72" si="108">BJ68-BK68</f>
        <v>25</v>
      </c>
      <c r="BM68" s="121">
        <f>BJ68/BJ6</f>
        <v>0.48717948717948717</v>
      </c>
      <c r="BN68" s="121">
        <f>BK68/BK6</f>
        <v>0.32500000000000001</v>
      </c>
      <c r="BO68" s="122">
        <f>BL68/BL6</f>
        <v>0.65789473684210531</v>
      </c>
      <c r="BP68" s="158">
        <v>45</v>
      </c>
      <c r="BQ68" s="159">
        <v>24</v>
      </c>
      <c r="BR68" s="157">
        <f t="shared" ref="BR68:BR72" si="109">BP68-BQ68</f>
        <v>21</v>
      </c>
      <c r="BS68" s="121">
        <f>BP68/BP6</f>
        <v>0.52325581395348841</v>
      </c>
      <c r="BT68" s="121">
        <f>BQ68/BQ6</f>
        <v>0.47058823529411764</v>
      </c>
      <c r="BU68" s="122">
        <f>BR68/BR6</f>
        <v>0.6</v>
      </c>
      <c r="BV68" s="158">
        <v>28</v>
      </c>
      <c r="BW68" s="159">
        <v>6</v>
      </c>
      <c r="BX68" s="157">
        <f t="shared" ref="BX68:BX72" si="110">BV68-BW68</f>
        <v>22</v>
      </c>
      <c r="BY68" s="121">
        <f>BV68/BV6</f>
        <v>0.29166666666666669</v>
      </c>
      <c r="BZ68" s="121">
        <f>BW68/BW6</f>
        <v>9.375E-2</v>
      </c>
      <c r="CA68" s="122">
        <f>BX68/BX6</f>
        <v>0.6875</v>
      </c>
    </row>
    <row r="69" spans="1:79" x14ac:dyDescent="0.3">
      <c r="A69" s="2" t="s">
        <v>57</v>
      </c>
      <c r="B69" s="11">
        <v>183</v>
      </c>
      <c r="C69" s="11">
        <v>123</v>
      </c>
      <c r="D69" s="10">
        <f>B69-C69</f>
        <v>60</v>
      </c>
      <c r="E69" s="123">
        <f>B69/$B$6</f>
        <v>0.19406150583244963</v>
      </c>
      <c r="F69" s="128">
        <f>C69/$C$6</f>
        <v>0.20777027027027026</v>
      </c>
      <c r="G69" s="128">
        <f>D69/$D$6</f>
        <v>0.17094017094017094</v>
      </c>
      <c r="H69" s="208">
        <f>N69+Z69+BD69</f>
        <v>4</v>
      </c>
      <c r="I69" s="157">
        <f>O69+AA69+BE69</f>
        <v>2</v>
      </c>
      <c r="J69" s="157">
        <f t="shared" si="98"/>
        <v>2</v>
      </c>
      <c r="K69" s="128">
        <f>H69/H6</f>
        <v>0.26666666666666666</v>
      </c>
      <c r="L69" s="128">
        <f>I69/I6</f>
        <v>0.22222222222222221</v>
      </c>
      <c r="M69" s="124">
        <f t="shared" si="99"/>
        <v>0.33333333333333331</v>
      </c>
      <c r="N69" s="155">
        <v>2</v>
      </c>
      <c r="O69" s="156">
        <v>1</v>
      </c>
      <c r="P69" s="157">
        <f t="shared" si="100"/>
        <v>1</v>
      </c>
      <c r="Q69" s="121">
        <f>N69/N6</f>
        <v>0.2857142857142857</v>
      </c>
      <c r="R69" s="121">
        <f>O69/O6</f>
        <v>0.5</v>
      </c>
      <c r="S69" s="122">
        <f>P69/P6</f>
        <v>0.2</v>
      </c>
      <c r="T69" s="11">
        <v>21</v>
      </c>
      <c r="U69" s="11">
        <v>15</v>
      </c>
      <c r="V69" s="74">
        <f t="shared" si="101"/>
        <v>6</v>
      </c>
      <c r="W69" s="121">
        <f>T69/T6</f>
        <v>0.15217391304347827</v>
      </c>
      <c r="X69" s="121">
        <f>U69/U6</f>
        <v>0.15625</v>
      </c>
      <c r="Y69" s="121">
        <f>V69/V6</f>
        <v>0.14285714285714285</v>
      </c>
      <c r="Z69" s="155">
        <v>2</v>
      </c>
      <c r="AA69" s="156">
        <v>1</v>
      </c>
      <c r="AB69" s="157">
        <f t="shared" si="102"/>
        <v>1</v>
      </c>
      <c r="AC69" s="121">
        <f>Z69/Z6</f>
        <v>0.33333333333333331</v>
      </c>
      <c r="AD69" s="121">
        <f>AA69/AA6</f>
        <v>0.2</v>
      </c>
      <c r="AE69" s="122">
        <f>AB69/AB6</f>
        <v>1</v>
      </c>
      <c r="AF69" s="155">
        <v>20</v>
      </c>
      <c r="AG69" s="156">
        <v>18</v>
      </c>
      <c r="AH69" s="157">
        <f t="shared" si="103"/>
        <v>2</v>
      </c>
      <c r="AI69" s="121">
        <f>AF69/AF6</f>
        <v>0.15037593984962405</v>
      </c>
      <c r="AJ69" s="121">
        <f>AG69/AG6</f>
        <v>0.14754098360655737</v>
      </c>
      <c r="AK69" s="122">
        <f>AH69/AH6</f>
        <v>0.18181818181818182</v>
      </c>
      <c r="AL69" s="155">
        <v>29</v>
      </c>
      <c r="AM69" s="156">
        <v>22</v>
      </c>
      <c r="AN69" s="157">
        <f t="shared" si="104"/>
        <v>7</v>
      </c>
      <c r="AO69" s="121">
        <f>AL69/AL6</f>
        <v>0.2283464566929134</v>
      </c>
      <c r="AP69" s="121">
        <f>AM69/AM6</f>
        <v>0.22448979591836735</v>
      </c>
      <c r="AQ69" s="122">
        <f>AN69/AN6</f>
        <v>0.2413793103448276</v>
      </c>
      <c r="AR69" s="155">
        <v>22</v>
      </c>
      <c r="AS69" s="156">
        <v>6</v>
      </c>
      <c r="AT69" s="157">
        <f t="shared" si="105"/>
        <v>16</v>
      </c>
      <c r="AU69" s="121">
        <f>AR69/AR6</f>
        <v>0.17322834645669291</v>
      </c>
      <c r="AV69" s="121">
        <f>AS69/AS6</f>
        <v>0.2608695652173913</v>
      </c>
      <c r="AW69" s="122">
        <f>AT69/AT6</f>
        <v>0.15384615384615385</v>
      </c>
      <c r="AX69" s="155">
        <v>29</v>
      </c>
      <c r="AY69" s="156">
        <v>19</v>
      </c>
      <c r="AZ69" s="157">
        <f t="shared" si="106"/>
        <v>10</v>
      </c>
      <c r="BA69" s="121">
        <f>AX69/AX6</f>
        <v>0.20714285714285716</v>
      </c>
      <c r="BB69" s="121">
        <f>AY69/AY6</f>
        <v>0.21590909090909091</v>
      </c>
      <c r="BC69" s="122">
        <f>AZ69/AZ6</f>
        <v>0.19230769230769232</v>
      </c>
      <c r="BD69" s="155">
        <v>0</v>
      </c>
      <c r="BE69" s="156">
        <v>0</v>
      </c>
      <c r="BF69" s="157">
        <f t="shared" si="107"/>
        <v>0</v>
      </c>
      <c r="BG69" s="121">
        <f>BD69/BD6</f>
        <v>0</v>
      </c>
      <c r="BH69" s="121">
        <f>BE69/BE6</f>
        <v>0</v>
      </c>
      <c r="BI69" s="122" t="e">
        <f>BF69/BF6</f>
        <v>#DIV/0!</v>
      </c>
      <c r="BJ69" s="155">
        <v>22</v>
      </c>
      <c r="BK69" s="156">
        <v>15</v>
      </c>
      <c r="BL69" s="157">
        <f t="shared" si="108"/>
        <v>7</v>
      </c>
      <c r="BM69" s="121">
        <f>BJ69/BJ6</f>
        <v>0.28205128205128205</v>
      </c>
      <c r="BN69" s="121">
        <f>BK69/BK6</f>
        <v>0.375</v>
      </c>
      <c r="BO69" s="122">
        <f>BL69/BL6</f>
        <v>0.18421052631578946</v>
      </c>
      <c r="BP69" s="155">
        <v>18</v>
      </c>
      <c r="BQ69" s="156">
        <v>12</v>
      </c>
      <c r="BR69" s="157">
        <f t="shared" si="109"/>
        <v>6</v>
      </c>
      <c r="BS69" s="121">
        <f>BP69/BP6</f>
        <v>0.20930232558139536</v>
      </c>
      <c r="BT69" s="121">
        <f>BQ69/BQ6</f>
        <v>0.23529411764705882</v>
      </c>
      <c r="BU69" s="122">
        <f>BR69/BR6</f>
        <v>0.17142857142857143</v>
      </c>
      <c r="BV69" s="155">
        <v>16</v>
      </c>
      <c r="BW69" s="156">
        <v>13</v>
      </c>
      <c r="BX69" s="157">
        <f t="shared" si="110"/>
        <v>3</v>
      </c>
      <c r="BY69" s="121">
        <f>BV69/BV6</f>
        <v>0.16666666666666666</v>
      </c>
      <c r="BZ69" s="121">
        <f>BW69/BW6</f>
        <v>0.203125</v>
      </c>
      <c r="CA69" s="122">
        <f>BX69/BX6</f>
        <v>9.375E-2</v>
      </c>
    </row>
    <row r="70" spans="1:79" x14ac:dyDescent="0.3">
      <c r="A70" s="26" t="s">
        <v>58</v>
      </c>
      <c r="B70" s="10">
        <v>247</v>
      </c>
      <c r="C70" s="10">
        <v>205</v>
      </c>
      <c r="D70" s="10">
        <f>B70-C70</f>
        <v>42</v>
      </c>
      <c r="E70" s="123">
        <f>B70/$B$6</f>
        <v>0.26193001060445387</v>
      </c>
      <c r="F70" s="128">
        <f>C70/$C$6</f>
        <v>0.34628378378378377</v>
      </c>
      <c r="G70" s="128">
        <f>D70/$D$6</f>
        <v>0.11965811965811966</v>
      </c>
      <c r="H70" s="208">
        <f>N70+Z70+BD70</f>
        <v>6</v>
      </c>
      <c r="I70" s="157">
        <f>O70+AA70+BE70</f>
        <v>5</v>
      </c>
      <c r="J70" s="157">
        <f t="shared" si="98"/>
        <v>1</v>
      </c>
      <c r="K70" s="128">
        <f>H70/H6</f>
        <v>0.4</v>
      </c>
      <c r="L70" s="128">
        <f>I70/I6</f>
        <v>0.55555555555555558</v>
      </c>
      <c r="M70" s="124">
        <f t="shared" si="99"/>
        <v>0.16666666666666666</v>
      </c>
      <c r="N70" s="158">
        <v>1</v>
      </c>
      <c r="O70" s="159">
        <v>0</v>
      </c>
      <c r="P70" s="157">
        <f t="shared" si="100"/>
        <v>1</v>
      </c>
      <c r="Q70" s="121">
        <f>N70/N6</f>
        <v>0.14285714285714285</v>
      </c>
      <c r="R70" s="121">
        <f>O70/O6</f>
        <v>0</v>
      </c>
      <c r="S70" s="122">
        <f>P70/P6</f>
        <v>0.2</v>
      </c>
      <c r="T70" s="10">
        <v>50</v>
      </c>
      <c r="U70" s="10">
        <v>46</v>
      </c>
      <c r="V70" s="74">
        <f t="shared" si="101"/>
        <v>4</v>
      </c>
      <c r="W70" s="121">
        <f>T70/T6</f>
        <v>0.36231884057971014</v>
      </c>
      <c r="X70" s="121">
        <f>U70/U6</f>
        <v>0.47916666666666669</v>
      </c>
      <c r="Y70" s="121">
        <f>V70/V6</f>
        <v>9.5238095238095233E-2</v>
      </c>
      <c r="Z70" s="158">
        <v>3</v>
      </c>
      <c r="AA70" s="159">
        <v>3</v>
      </c>
      <c r="AB70" s="157">
        <f t="shared" si="102"/>
        <v>0</v>
      </c>
      <c r="AC70" s="121">
        <f>Z70/Z6</f>
        <v>0.5</v>
      </c>
      <c r="AD70" s="121">
        <f>AA70/AA6</f>
        <v>0.6</v>
      </c>
      <c r="AE70" s="122">
        <f>AB70/AB6</f>
        <v>0</v>
      </c>
      <c r="AF70" s="158">
        <v>54</v>
      </c>
      <c r="AG70" s="159">
        <v>52</v>
      </c>
      <c r="AH70" s="157">
        <f t="shared" si="103"/>
        <v>2</v>
      </c>
      <c r="AI70" s="121">
        <f>AF70/AF6</f>
        <v>0.40601503759398494</v>
      </c>
      <c r="AJ70" s="121">
        <f>AG70/AG6</f>
        <v>0.42622950819672129</v>
      </c>
      <c r="AK70" s="122">
        <f>AH70/AH6</f>
        <v>0.18181818181818182</v>
      </c>
      <c r="AL70" s="158">
        <v>32</v>
      </c>
      <c r="AM70" s="159">
        <v>29</v>
      </c>
      <c r="AN70" s="157">
        <f t="shared" si="104"/>
        <v>3</v>
      </c>
      <c r="AO70" s="121">
        <f>AL70/AL6</f>
        <v>0.25196850393700787</v>
      </c>
      <c r="AP70" s="121">
        <f>AM70/AM6</f>
        <v>0.29591836734693877</v>
      </c>
      <c r="AQ70" s="122">
        <f>AN70/AN6</f>
        <v>0.10344827586206896</v>
      </c>
      <c r="AR70" s="158">
        <v>15</v>
      </c>
      <c r="AS70" s="159">
        <v>4</v>
      </c>
      <c r="AT70" s="157">
        <f t="shared" si="105"/>
        <v>11</v>
      </c>
      <c r="AU70" s="121">
        <f>AR70/AR6</f>
        <v>0.11811023622047244</v>
      </c>
      <c r="AV70" s="121">
        <f>AS70/AS6</f>
        <v>0.17391304347826086</v>
      </c>
      <c r="AW70" s="122">
        <f>AT70/AT6</f>
        <v>0.10576923076923077</v>
      </c>
      <c r="AX70" s="158">
        <v>30</v>
      </c>
      <c r="AY70" s="159">
        <v>22</v>
      </c>
      <c r="AZ70" s="157">
        <f t="shared" si="106"/>
        <v>8</v>
      </c>
      <c r="BA70" s="121">
        <f>AX70/AX6</f>
        <v>0.21428571428571427</v>
      </c>
      <c r="BB70" s="121">
        <f>AY70/AY6</f>
        <v>0.25</v>
      </c>
      <c r="BC70" s="122">
        <f>AZ70/AZ6</f>
        <v>0.15384615384615385</v>
      </c>
      <c r="BD70" s="158">
        <v>2</v>
      </c>
      <c r="BE70" s="159">
        <v>2</v>
      </c>
      <c r="BF70" s="157">
        <f t="shared" si="107"/>
        <v>0</v>
      </c>
      <c r="BG70" s="121">
        <f>BD70/BD6</f>
        <v>1</v>
      </c>
      <c r="BH70" s="121">
        <f>BE70/BE6</f>
        <v>1</v>
      </c>
      <c r="BI70" s="122" t="e">
        <f>BF70/BF6</f>
        <v>#DIV/0!</v>
      </c>
      <c r="BJ70" s="158">
        <v>13</v>
      </c>
      <c r="BK70" s="159">
        <v>8</v>
      </c>
      <c r="BL70" s="157">
        <f t="shared" si="108"/>
        <v>5</v>
      </c>
      <c r="BM70" s="121">
        <f>BJ70/BJ6</f>
        <v>0.16666666666666666</v>
      </c>
      <c r="BN70" s="121">
        <f>BK70/BK6</f>
        <v>0.2</v>
      </c>
      <c r="BO70" s="122">
        <f>BL70/BL6</f>
        <v>0.13157894736842105</v>
      </c>
      <c r="BP70" s="158">
        <v>16</v>
      </c>
      <c r="BQ70" s="159">
        <v>9</v>
      </c>
      <c r="BR70" s="157">
        <f t="shared" si="109"/>
        <v>7</v>
      </c>
      <c r="BS70" s="121">
        <f>BP70/BP6</f>
        <v>0.18604651162790697</v>
      </c>
      <c r="BT70" s="121">
        <f>BQ70/BQ6</f>
        <v>0.17647058823529413</v>
      </c>
      <c r="BU70" s="122">
        <f>BR70/BR6</f>
        <v>0.2</v>
      </c>
      <c r="BV70" s="158">
        <v>31</v>
      </c>
      <c r="BW70" s="159">
        <v>30</v>
      </c>
      <c r="BX70" s="157">
        <f t="shared" si="110"/>
        <v>1</v>
      </c>
      <c r="BY70" s="121">
        <f>BV70/BV6</f>
        <v>0.32291666666666669</v>
      </c>
      <c r="BZ70" s="121">
        <f>BW70/BW6</f>
        <v>0.46875</v>
      </c>
      <c r="CA70" s="122">
        <f>BX70/BX6</f>
        <v>3.125E-2</v>
      </c>
    </row>
    <row r="71" spans="1:79" x14ac:dyDescent="0.3">
      <c r="A71" s="2" t="s">
        <v>59</v>
      </c>
      <c r="B71" s="11">
        <v>97</v>
      </c>
      <c r="C71" s="11">
        <v>82</v>
      </c>
      <c r="D71" s="10">
        <f>B71-C71</f>
        <v>15</v>
      </c>
      <c r="E71" s="123">
        <f>B71/$B$6</f>
        <v>0.10286320254506894</v>
      </c>
      <c r="F71" s="128">
        <f>C71/$C$6</f>
        <v>0.13851351351351351</v>
      </c>
      <c r="G71" s="128">
        <f>D71/$D$6</f>
        <v>4.2735042735042736E-2</v>
      </c>
      <c r="H71" s="208">
        <f>N71+Z71+BD71</f>
        <v>0</v>
      </c>
      <c r="I71" s="157">
        <f>O71+AA71+BE71</f>
        <v>0</v>
      </c>
      <c r="J71" s="157">
        <f t="shared" si="98"/>
        <v>0</v>
      </c>
      <c r="K71" s="128">
        <f>H71/H6</f>
        <v>0</v>
      </c>
      <c r="L71" s="128">
        <f>I71/I6</f>
        <v>0</v>
      </c>
      <c r="M71" s="124">
        <f t="shared" si="99"/>
        <v>0</v>
      </c>
      <c r="N71" s="155">
        <v>0</v>
      </c>
      <c r="O71" s="156">
        <v>0</v>
      </c>
      <c r="P71" s="157">
        <f t="shared" si="100"/>
        <v>0</v>
      </c>
      <c r="Q71" s="121">
        <f>N71/N6</f>
        <v>0</v>
      </c>
      <c r="R71" s="121">
        <f>O71/O6</f>
        <v>0</v>
      </c>
      <c r="S71" s="122">
        <f>P71/P6</f>
        <v>0</v>
      </c>
      <c r="T71" s="11">
        <v>19</v>
      </c>
      <c r="U71" s="11">
        <v>16</v>
      </c>
      <c r="V71" s="74">
        <f t="shared" si="101"/>
        <v>3</v>
      </c>
      <c r="W71" s="121">
        <f>T71/T6</f>
        <v>0.13768115942028986</v>
      </c>
      <c r="X71" s="121">
        <f>U71/U6</f>
        <v>0.16666666666666666</v>
      </c>
      <c r="Y71" s="121">
        <f>V71/V6</f>
        <v>7.1428571428571425E-2</v>
      </c>
      <c r="Z71" s="155">
        <v>0</v>
      </c>
      <c r="AA71" s="156">
        <v>0</v>
      </c>
      <c r="AB71" s="157">
        <f t="shared" si="102"/>
        <v>0</v>
      </c>
      <c r="AC71" s="121">
        <f>Z71/Z6</f>
        <v>0</v>
      </c>
      <c r="AD71" s="121">
        <f>AA71/AA6</f>
        <v>0</v>
      </c>
      <c r="AE71" s="122">
        <f>AB71/AB6</f>
        <v>0</v>
      </c>
      <c r="AF71" s="155">
        <v>25</v>
      </c>
      <c r="AG71" s="156">
        <v>22</v>
      </c>
      <c r="AH71" s="157">
        <f t="shared" si="103"/>
        <v>3</v>
      </c>
      <c r="AI71" s="121">
        <f>AF71/AF6</f>
        <v>0.18796992481203006</v>
      </c>
      <c r="AJ71" s="121">
        <f>AG71/AG6</f>
        <v>0.18032786885245902</v>
      </c>
      <c r="AK71" s="122">
        <f>AH71/AH6</f>
        <v>0.27272727272727271</v>
      </c>
      <c r="AL71" s="155">
        <v>15</v>
      </c>
      <c r="AM71" s="156">
        <v>13</v>
      </c>
      <c r="AN71" s="157">
        <f t="shared" si="104"/>
        <v>2</v>
      </c>
      <c r="AO71" s="121">
        <f>AL71/AL6</f>
        <v>0.11811023622047244</v>
      </c>
      <c r="AP71" s="121">
        <f>AM71/AM6</f>
        <v>0.1326530612244898</v>
      </c>
      <c r="AQ71" s="122">
        <f>AN71/AN6</f>
        <v>6.8965517241379309E-2</v>
      </c>
      <c r="AR71" s="155">
        <v>1</v>
      </c>
      <c r="AS71" s="156">
        <v>1</v>
      </c>
      <c r="AT71" s="157">
        <f t="shared" si="105"/>
        <v>0</v>
      </c>
      <c r="AU71" s="121">
        <f>AR71/AR6</f>
        <v>7.874015748031496E-3</v>
      </c>
      <c r="AV71" s="121">
        <f>AS71/AS6</f>
        <v>4.3478260869565216E-2</v>
      </c>
      <c r="AW71" s="122">
        <f>AT71/AT6</f>
        <v>0</v>
      </c>
      <c r="AX71" s="155">
        <v>17</v>
      </c>
      <c r="AY71" s="156">
        <v>17</v>
      </c>
      <c r="AZ71" s="157">
        <f t="shared" si="106"/>
        <v>0</v>
      </c>
      <c r="BA71" s="121">
        <f>AX71/AX6</f>
        <v>0.12142857142857143</v>
      </c>
      <c r="BB71" s="121">
        <f>AY71/AY6</f>
        <v>0.19318181818181818</v>
      </c>
      <c r="BC71" s="122">
        <f>AZ71/AZ6</f>
        <v>0</v>
      </c>
      <c r="BD71" s="155">
        <v>0</v>
      </c>
      <c r="BE71" s="156">
        <v>0</v>
      </c>
      <c r="BF71" s="157">
        <f t="shared" si="107"/>
        <v>0</v>
      </c>
      <c r="BG71" s="121">
        <f>BD71/BD6</f>
        <v>0</v>
      </c>
      <c r="BH71" s="121">
        <f>BE71/BE6</f>
        <v>0</v>
      </c>
      <c r="BI71" s="122" t="e">
        <f>BF71/BF6</f>
        <v>#DIV/0!</v>
      </c>
      <c r="BJ71" s="155">
        <v>2</v>
      </c>
      <c r="BK71" s="156">
        <v>1</v>
      </c>
      <c r="BL71" s="157">
        <f t="shared" si="108"/>
        <v>1</v>
      </c>
      <c r="BM71" s="121">
        <f>BJ71/BJ6</f>
        <v>2.564102564102564E-2</v>
      </c>
      <c r="BN71" s="121">
        <f>BK71/BK6</f>
        <v>2.5000000000000001E-2</v>
      </c>
      <c r="BO71" s="122">
        <f>BL71/BL6</f>
        <v>2.6315789473684209E-2</v>
      </c>
      <c r="BP71" s="155">
        <v>6</v>
      </c>
      <c r="BQ71" s="156">
        <v>5</v>
      </c>
      <c r="BR71" s="157">
        <f t="shared" si="109"/>
        <v>1</v>
      </c>
      <c r="BS71" s="121">
        <f>BP71/BP6</f>
        <v>6.9767441860465115E-2</v>
      </c>
      <c r="BT71" s="121">
        <f>BQ71/BQ6</f>
        <v>9.8039215686274508E-2</v>
      </c>
      <c r="BU71" s="122">
        <f>BR71/BR6</f>
        <v>2.8571428571428571E-2</v>
      </c>
      <c r="BV71" s="155">
        <v>12</v>
      </c>
      <c r="BW71" s="156">
        <v>7</v>
      </c>
      <c r="BX71" s="157">
        <f t="shared" si="110"/>
        <v>5</v>
      </c>
      <c r="BY71" s="121">
        <f>BV71/BV6</f>
        <v>0.125</v>
      </c>
      <c r="BZ71" s="121">
        <f>BW71/BW6</f>
        <v>0.109375</v>
      </c>
      <c r="CA71" s="122">
        <f>BX71/BX6</f>
        <v>0.15625</v>
      </c>
    </row>
    <row r="72" spans="1:79" x14ac:dyDescent="0.3">
      <c r="A72" s="26" t="s">
        <v>60</v>
      </c>
      <c r="B72" s="10">
        <v>62</v>
      </c>
      <c r="C72" s="10">
        <v>59</v>
      </c>
      <c r="D72" s="10">
        <f>B72-C72</f>
        <v>3</v>
      </c>
      <c r="E72" s="123">
        <f>B72/$B$6</f>
        <v>6.5747613997879109E-2</v>
      </c>
      <c r="F72" s="128">
        <f>C72/$C$6</f>
        <v>9.9662162162162157E-2</v>
      </c>
      <c r="G72" s="128">
        <f>D72/$D$6</f>
        <v>8.5470085470085479E-3</v>
      </c>
      <c r="H72" s="208">
        <f>N72+Z72+BD72</f>
        <v>0</v>
      </c>
      <c r="I72" s="157">
        <f>O72+AA72+BE72</f>
        <v>0</v>
      </c>
      <c r="J72" s="157">
        <f t="shared" si="98"/>
        <v>0</v>
      </c>
      <c r="K72" s="128">
        <f>H72/H6</f>
        <v>0</v>
      </c>
      <c r="L72" s="128">
        <f>I72/I6</f>
        <v>0</v>
      </c>
      <c r="M72" s="124">
        <f t="shared" si="99"/>
        <v>0</v>
      </c>
      <c r="N72" s="158">
        <v>0</v>
      </c>
      <c r="O72" s="159">
        <v>0</v>
      </c>
      <c r="P72" s="157">
        <f t="shared" si="100"/>
        <v>0</v>
      </c>
      <c r="Q72" s="121">
        <f>N72/N6</f>
        <v>0</v>
      </c>
      <c r="R72" s="121">
        <f>O72/O6</f>
        <v>0</v>
      </c>
      <c r="S72" s="122">
        <f>P72/P6</f>
        <v>0</v>
      </c>
      <c r="T72" s="10">
        <v>10</v>
      </c>
      <c r="U72" s="10">
        <v>8</v>
      </c>
      <c r="V72" s="74">
        <f t="shared" si="101"/>
        <v>2</v>
      </c>
      <c r="W72" s="121">
        <f>T72/T6</f>
        <v>7.2463768115942032E-2</v>
      </c>
      <c r="X72" s="121">
        <f>U72/U6</f>
        <v>8.3333333333333329E-2</v>
      </c>
      <c r="Y72" s="121">
        <f>V72/V6</f>
        <v>4.7619047619047616E-2</v>
      </c>
      <c r="Z72" s="158">
        <v>0</v>
      </c>
      <c r="AA72" s="159">
        <v>0</v>
      </c>
      <c r="AB72" s="157">
        <f t="shared" si="102"/>
        <v>0</v>
      </c>
      <c r="AC72" s="121">
        <f>Z72/Z6</f>
        <v>0</v>
      </c>
      <c r="AD72" s="121">
        <f>AA72/AA6</f>
        <v>0</v>
      </c>
      <c r="AE72" s="122">
        <f>AB72/AB6</f>
        <v>0</v>
      </c>
      <c r="AF72" s="158">
        <v>14</v>
      </c>
      <c r="AG72" s="159">
        <v>14</v>
      </c>
      <c r="AH72" s="157">
        <f t="shared" si="103"/>
        <v>0</v>
      </c>
      <c r="AI72" s="121">
        <f>AF72/AF6</f>
        <v>0.10526315789473684</v>
      </c>
      <c r="AJ72" s="121">
        <f>AG72/AG6</f>
        <v>0.11475409836065574</v>
      </c>
      <c r="AK72" s="122">
        <f>AH72/AH6</f>
        <v>0</v>
      </c>
      <c r="AL72" s="158">
        <v>8</v>
      </c>
      <c r="AM72" s="159">
        <v>8</v>
      </c>
      <c r="AN72" s="157">
        <f t="shared" si="104"/>
        <v>0</v>
      </c>
      <c r="AO72" s="121">
        <f>AL72/AL6</f>
        <v>6.2992125984251968E-2</v>
      </c>
      <c r="AP72" s="121">
        <f>AM72/AM6</f>
        <v>8.1632653061224483E-2</v>
      </c>
      <c r="AQ72" s="122">
        <f>AN72/AN6</f>
        <v>0</v>
      </c>
      <c r="AR72" s="158">
        <v>2</v>
      </c>
      <c r="AS72" s="159">
        <v>2</v>
      </c>
      <c r="AT72" s="157">
        <f t="shared" si="105"/>
        <v>0</v>
      </c>
      <c r="AU72" s="121">
        <f>AR72/AR6</f>
        <v>1.5748031496062992E-2</v>
      </c>
      <c r="AV72" s="121">
        <f>AS72/AS6</f>
        <v>8.6956521739130432E-2</v>
      </c>
      <c r="AW72" s="122">
        <f>AT72/AT6</f>
        <v>0</v>
      </c>
      <c r="AX72" s="158">
        <v>15</v>
      </c>
      <c r="AY72" s="159">
        <v>15</v>
      </c>
      <c r="AZ72" s="157">
        <f t="shared" si="106"/>
        <v>0</v>
      </c>
      <c r="BA72" s="121">
        <f>AX72/AX6</f>
        <v>0.10714285714285714</v>
      </c>
      <c r="BB72" s="121">
        <f>AY72/AY6</f>
        <v>0.17045454545454544</v>
      </c>
      <c r="BC72" s="122">
        <f>AZ72/AZ6</f>
        <v>0</v>
      </c>
      <c r="BD72" s="158">
        <v>0</v>
      </c>
      <c r="BE72" s="159">
        <v>0</v>
      </c>
      <c r="BF72" s="157">
        <f t="shared" si="107"/>
        <v>0</v>
      </c>
      <c r="BG72" s="121">
        <f>BD72/BD6</f>
        <v>0</v>
      </c>
      <c r="BH72" s="121">
        <f>BE72/BE6</f>
        <v>0</v>
      </c>
      <c r="BI72" s="122" t="e">
        <f>BF72/BF6</f>
        <v>#DIV/0!</v>
      </c>
      <c r="BJ72" s="158">
        <v>3</v>
      </c>
      <c r="BK72" s="159">
        <v>3</v>
      </c>
      <c r="BL72" s="157">
        <f t="shared" si="108"/>
        <v>0</v>
      </c>
      <c r="BM72" s="121">
        <f>BJ72/BJ6</f>
        <v>3.8461538461538464E-2</v>
      </c>
      <c r="BN72" s="121">
        <f>BK72/BK6</f>
        <v>7.4999999999999997E-2</v>
      </c>
      <c r="BO72" s="122">
        <f>BL72/BL6</f>
        <v>0</v>
      </c>
      <c r="BP72" s="158">
        <v>1</v>
      </c>
      <c r="BQ72" s="159">
        <v>1</v>
      </c>
      <c r="BR72" s="157">
        <f t="shared" si="109"/>
        <v>0</v>
      </c>
      <c r="BS72" s="121">
        <f>BP72/BP6</f>
        <v>1.1627906976744186E-2</v>
      </c>
      <c r="BT72" s="121">
        <f>BQ72/BQ6</f>
        <v>1.9607843137254902E-2</v>
      </c>
      <c r="BU72" s="122">
        <f>BR72/BR6</f>
        <v>0</v>
      </c>
      <c r="BV72" s="158">
        <v>9</v>
      </c>
      <c r="BW72" s="159">
        <v>8</v>
      </c>
      <c r="BX72" s="157">
        <f t="shared" si="110"/>
        <v>1</v>
      </c>
      <c r="BY72" s="121">
        <f>BV72/BV6</f>
        <v>9.375E-2</v>
      </c>
      <c r="BZ72" s="121">
        <f>BW72/BW6</f>
        <v>0.125</v>
      </c>
      <c r="CA72" s="122">
        <f>BX72/BX6</f>
        <v>3.125E-2</v>
      </c>
    </row>
    <row r="73" spans="1:79" x14ac:dyDescent="0.3">
      <c r="A73" s="2"/>
      <c r="B73" s="11"/>
      <c r="C73" s="11"/>
      <c r="D73" s="11"/>
      <c r="E73" s="120"/>
      <c r="F73" s="11"/>
      <c r="G73" s="121"/>
      <c r="H73" s="155"/>
      <c r="I73" s="156"/>
      <c r="J73" s="156"/>
      <c r="K73" s="156"/>
      <c r="L73" s="156"/>
      <c r="M73" s="167"/>
      <c r="N73" s="155"/>
      <c r="O73" s="156"/>
      <c r="P73" s="156"/>
      <c r="Q73" s="156"/>
      <c r="R73" s="156"/>
      <c r="S73" s="167"/>
      <c r="T73" s="11"/>
      <c r="U73" s="11"/>
      <c r="V73" s="11"/>
      <c r="W73" s="11"/>
      <c r="X73" s="11"/>
      <c r="Y73" s="11"/>
      <c r="Z73" s="155"/>
      <c r="AA73" s="156"/>
      <c r="AB73" s="156"/>
      <c r="AC73" s="156"/>
      <c r="AD73" s="156"/>
      <c r="AE73" s="167"/>
      <c r="AF73" s="155"/>
      <c r="AG73" s="156"/>
      <c r="AH73" s="156"/>
      <c r="AI73" s="156"/>
      <c r="AJ73" s="156"/>
      <c r="AK73" s="167"/>
      <c r="AL73" s="155"/>
      <c r="AM73" s="156"/>
      <c r="AN73" s="156"/>
      <c r="AO73" s="156"/>
      <c r="AP73" s="156"/>
      <c r="AQ73" s="167"/>
      <c r="AR73" s="155"/>
      <c r="AS73" s="156"/>
      <c r="AT73" s="156"/>
      <c r="AU73" s="156"/>
      <c r="AV73" s="156"/>
      <c r="AW73" s="167"/>
      <c r="AX73" s="155"/>
      <c r="AY73" s="156"/>
      <c r="AZ73" s="156"/>
      <c r="BA73" s="156"/>
      <c r="BB73" s="156"/>
      <c r="BC73" s="167"/>
      <c r="BD73" s="155"/>
      <c r="BE73" s="156"/>
      <c r="BF73" s="156"/>
      <c r="BG73" s="156"/>
      <c r="BH73" s="156"/>
      <c r="BI73" s="167"/>
      <c r="BJ73" s="155"/>
      <c r="BK73" s="156"/>
      <c r="BL73" s="156"/>
      <c r="BM73" s="156"/>
      <c r="BN73" s="156"/>
      <c r="BO73" s="167"/>
      <c r="BP73" s="155"/>
      <c r="BQ73" s="156"/>
      <c r="BR73" s="156"/>
      <c r="BS73" s="156"/>
      <c r="BT73" s="156"/>
      <c r="BU73" s="167"/>
      <c r="BV73" s="155"/>
      <c r="BW73" s="156"/>
      <c r="BX73" s="156"/>
      <c r="BY73" s="156"/>
      <c r="BZ73" s="156"/>
      <c r="CA73" s="167"/>
    </row>
    <row r="74" spans="1:79" ht="43.2" x14ac:dyDescent="0.3">
      <c r="A74" s="27" t="s">
        <v>83</v>
      </c>
      <c r="B74" s="34" t="s">
        <v>14</v>
      </c>
      <c r="C74" s="35" t="s">
        <v>155</v>
      </c>
      <c r="D74" s="35" t="s">
        <v>326</v>
      </c>
      <c r="E74" s="125" t="s">
        <v>162</v>
      </c>
      <c r="F74" s="36" t="s">
        <v>329</v>
      </c>
      <c r="G74" s="35" t="s">
        <v>327</v>
      </c>
      <c r="H74" s="9" t="s">
        <v>158</v>
      </c>
      <c r="I74" s="154" t="s">
        <v>161</v>
      </c>
      <c r="J74" s="35" t="s">
        <v>326</v>
      </c>
      <c r="K74" s="153" t="s">
        <v>177</v>
      </c>
      <c r="L74" s="153" t="s">
        <v>331</v>
      </c>
      <c r="M74" s="127" t="s">
        <v>327</v>
      </c>
      <c r="N74" s="6" t="s">
        <v>112</v>
      </c>
      <c r="O74" s="153" t="s">
        <v>332</v>
      </c>
      <c r="P74" s="35" t="s">
        <v>326</v>
      </c>
      <c r="Q74" s="153" t="s">
        <v>175</v>
      </c>
      <c r="R74" s="153" t="s">
        <v>331</v>
      </c>
      <c r="S74" s="127" t="s">
        <v>327</v>
      </c>
      <c r="T74" s="3" t="s">
        <v>111</v>
      </c>
      <c r="U74" s="3" t="s">
        <v>145</v>
      </c>
      <c r="V74" s="35" t="s">
        <v>326</v>
      </c>
      <c r="W74" s="3" t="s">
        <v>172</v>
      </c>
      <c r="X74" s="3" t="s">
        <v>331</v>
      </c>
      <c r="Y74" s="35" t="s">
        <v>327</v>
      </c>
      <c r="Z74" s="6" t="s">
        <v>113</v>
      </c>
      <c r="AA74" s="153" t="s">
        <v>146</v>
      </c>
      <c r="AB74" s="35" t="s">
        <v>326</v>
      </c>
      <c r="AC74" s="153" t="s">
        <v>173</v>
      </c>
      <c r="AD74" s="153" t="s">
        <v>331</v>
      </c>
      <c r="AE74" s="127" t="s">
        <v>327</v>
      </c>
      <c r="AF74" s="6" t="s">
        <v>82</v>
      </c>
      <c r="AG74" s="7" t="s">
        <v>147</v>
      </c>
      <c r="AH74" s="35" t="s">
        <v>326</v>
      </c>
      <c r="AI74" s="153" t="s">
        <v>163</v>
      </c>
      <c r="AJ74" s="153" t="s">
        <v>331</v>
      </c>
      <c r="AK74" s="127" t="s">
        <v>327</v>
      </c>
      <c r="AL74" s="6" t="s">
        <v>114</v>
      </c>
      <c r="AM74" s="153" t="s">
        <v>148</v>
      </c>
      <c r="AN74" s="35" t="s">
        <v>326</v>
      </c>
      <c r="AO74" s="153" t="s">
        <v>164</v>
      </c>
      <c r="AP74" s="153" t="s">
        <v>331</v>
      </c>
      <c r="AQ74" s="127" t="s">
        <v>327</v>
      </c>
      <c r="AR74" s="6" t="s">
        <v>115</v>
      </c>
      <c r="AS74" s="153" t="s">
        <v>149</v>
      </c>
      <c r="AT74" s="35" t="s">
        <v>326</v>
      </c>
      <c r="AU74" s="153" t="s">
        <v>165</v>
      </c>
      <c r="AV74" s="153" t="s">
        <v>331</v>
      </c>
      <c r="AW74" s="127" t="s">
        <v>327</v>
      </c>
      <c r="AX74" s="6" t="s">
        <v>116</v>
      </c>
      <c r="AY74" s="153" t="s">
        <v>150</v>
      </c>
      <c r="AZ74" s="35" t="s">
        <v>326</v>
      </c>
      <c r="BA74" s="153" t="s">
        <v>166</v>
      </c>
      <c r="BB74" s="153" t="s">
        <v>331</v>
      </c>
      <c r="BC74" s="127" t="s">
        <v>327</v>
      </c>
      <c r="BD74" s="6" t="s">
        <v>117</v>
      </c>
      <c r="BE74" s="153" t="s">
        <v>151</v>
      </c>
      <c r="BF74" s="35" t="s">
        <v>326</v>
      </c>
      <c r="BG74" s="153" t="s">
        <v>167</v>
      </c>
      <c r="BH74" s="153" t="s">
        <v>331</v>
      </c>
      <c r="BI74" s="127" t="s">
        <v>327</v>
      </c>
      <c r="BJ74" s="6" t="s">
        <v>118</v>
      </c>
      <c r="BK74" s="153" t="s">
        <v>152</v>
      </c>
      <c r="BL74" s="35" t="s">
        <v>326</v>
      </c>
      <c r="BM74" s="153" t="s">
        <v>168</v>
      </c>
      <c r="BN74" s="153" t="s">
        <v>331</v>
      </c>
      <c r="BO74" s="127" t="s">
        <v>327</v>
      </c>
      <c r="BP74" s="6" t="s">
        <v>119</v>
      </c>
      <c r="BQ74" s="153" t="s">
        <v>153</v>
      </c>
      <c r="BR74" s="35" t="s">
        <v>326</v>
      </c>
      <c r="BS74" s="153" t="s">
        <v>169</v>
      </c>
      <c r="BT74" s="153" t="s">
        <v>331</v>
      </c>
      <c r="BU74" s="127" t="s">
        <v>327</v>
      </c>
      <c r="BV74" s="6" t="s">
        <v>120</v>
      </c>
      <c r="BW74" s="153" t="s">
        <v>154</v>
      </c>
      <c r="BX74" s="35" t="s">
        <v>326</v>
      </c>
      <c r="BY74" s="153" t="s">
        <v>170</v>
      </c>
      <c r="BZ74" s="153" t="s">
        <v>331</v>
      </c>
      <c r="CA74" s="127" t="s">
        <v>327</v>
      </c>
    </row>
    <row r="75" spans="1:79" x14ac:dyDescent="0.3">
      <c r="A75" s="26" t="s">
        <v>91</v>
      </c>
      <c r="B75" s="10">
        <v>531</v>
      </c>
      <c r="C75" s="10">
        <v>222</v>
      </c>
      <c r="D75" s="10">
        <f t="shared" ref="D75:D83" si="111">B75-C75</f>
        <v>309</v>
      </c>
      <c r="E75" s="123">
        <f t="shared" ref="E75:E83" si="112">B75/$B$6</f>
        <v>0.56309650053022264</v>
      </c>
      <c r="F75" s="128">
        <f t="shared" ref="F75:F83" si="113">C75/$C$6</f>
        <v>0.375</v>
      </c>
      <c r="G75" s="128">
        <f t="shared" ref="G75:G83" si="114">D75/$D$6</f>
        <v>0.88034188034188032</v>
      </c>
      <c r="H75" s="208">
        <f t="shared" ref="H75:H83" si="115">N75+Z75+BD75</f>
        <v>14</v>
      </c>
      <c r="I75" s="157">
        <f t="shared" ref="I75:I83" si="116">O75+AA75+BE75</f>
        <v>8</v>
      </c>
      <c r="J75" s="157">
        <f t="shared" ref="J75:J83" si="117">H75-I75</f>
        <v>6</v>
      </c>
      <c r="K75" s="128">
        <f>H75/H6</f>
        <v>0.93333333333333335</v>
      </c>
      <c r="L75" s="128">
        <f>I75/I6</f>
        <v>0.88888888888888884</v>
      </c>
      <c r="M75" s="124">
        <f t="shared" ref="M75:M83" si="118">J75/$J$6</f>
        <v>1</v>
      </c>
      <c r="N75" s="158">
        <v>7</v>
      </c>
      <c r="O75" s="159">
        <v>2</v>
      </c>
      <c r="P75" s="157">
        <f t="shared" ref="P75:P83" si="119">N75-O75</f>
        <v>5</v>
      </c>
      <c r="Q75" s="121">
        <f>N75/N6</f>
        <v>1</v>
      </c>
      <c r="R75" s="121">
        <f>O75/O6</f>
        <v>1</v>
      </c>
      <c r="S75" s="122">
        <f>P75/P6</f>
        <v>1</v>
      </c>
      <c r="T75" s="10">
        <v>54</v>
      </c>
      <c r="U75" s="10">
        <v>18</v>
      </c>
      <c r="V75" s="74">
        <f t="shared" ref="V75:V83" si="120">T75-U75</f>
        <v>36</v>
      </c>
      <c r="W75" s="121">
        <f>T75/T6</f>
        <v>0.39130434782608697</v>
      </c>
      <c r="X75" s="121">
        <f>U75/U6</f>
        <v>0.1875</v>
      </c>
      <c r="Y75" s="121">
        <f>V75/V6</f>
        <v>0.8571428571428571</v>
      </c>
      <c r="Z75" s="158">
        <v>6</v>
      </c>
      <c r="AA75" s="159">
        <v>5</v>
      </c>
      <c r="AB75" s="157">
        <f t="shared" ref="AB75:AB83" si="121">Z75-AA75</f>
        <v>1</v>
      </c>
      <c r="AC75" s="121">
        <f>Z75/Z6</f>
        <v>1</v>
      </c>
      <c r="AD75" s="121">
        <f>AA75/AA6</f>
        <v>1</v>
      </c>
      <c r="AE75" s="122">
        <f>AB75/AB6</f>
        <v>1</v>
      </c>
      <c r="AF75" s="158">
        <v>18</v>
      </c>
      <c r="AG75" s="159">
        <v>13</v>
      </c>
      <c r="AH75" s="157">
        <f t="shared" ref="AH75:AH83" si="122">AF75-AG75</f>
        <v>5</v>
      </c>
      <c r="AI75" s="121">
        <f>AF75/AF6</f>
        <v>0.13533834586466165</v>
      </c>
      <c r="AJ75" s="121">
        <f>AG75/AG6</f>
        <v>0.10655737704918032</v>
      </c>
      <c r="AK75" s="122">
        <f>AH75/AH6</f>
        <v>0.45454545454545453</v>
      </c>
      <c r="AL75" s="158">
        <v>77</v>
      </c>
      <c r="AM75" s="159">
        <v>53</v>
      </c>
      <c r="AN75" s="157">
        <f t="shared" ref="AN75:AN83" si="123">AL75-AM75</f>
        <v>24</v>
      </c>
      <c r="AO75" s="121">
        <f>AL75/AL6</f>
        <v>0.60629921259842523</v>
      </c>
      <c r="AP75" s="121">
        <f>AM75/AM6</f>
        <v>0.54081632653061229</v>
      </c>
      <c r="AQ75" s="122">
        <f>AN75/AN6</f>
        <v>0.82758620689655171</v>
      </c>
      <c r="AR75" s="158">
        <v>119</v>
      </c>
      <c r="AS75" s="159">
        <v>17</v>
      </c>
      <c r="AT75" s="157">
        <f t="shared" ref="AT75:AT83" si="124">AR75-AS75</f>
        <v>102</v>
      </c>
      <c r="AU75" s="121">
        <f>AR75/AR6</f>
        <v>0.93700787401574803</v>
      </c>
      <c r="AV75" s="121">
        <f>AS75/AS6</f>
        <v>0.73913043478260865</v>
      </c>
      <c r="AW75" s="122">
        <f>AT75/AT6</f>
        <v>0.98076923076923073</v>
      </c>
      <c r="AX75" s="158">
        <v>72</v>
      </c>
      <c r="AY75" s="159">
        <v>26</v>
      </c>
      <c r="AZ75" s="157">
        <f t="shared" ref="AZ75:AZ83" si="125">AX75-AY75</f>
        <v>46</v>
      </c>
      <c r="BA75" s="121">
        <f>AX75/AX6</f>
        <v>0.51428571428571423</v>
      </c>
      <c r="BB75" s="121">
        <f>AY75/AY6</f>
        <v>0.29545454545454547</v>
      </c>
      <c r="BC75" s="122">
        <f>AZ75/AZ6</f>
        <v>0.88461538461538458</v>
      </c>
      <c r="BD75" s="158">
        <v>1</v>
      </c>
      <c r="BE75" s="159">
        <v>1</v>
      </c>
      <c r="BF75" s="157">
        <f t="shared" ref="BF75:BF83" si="126">BD75-BE75</f>
        <v>0</v>
      </c>
      <c r="BG75" s="121">
        <f>BD75/BD6</f>
        <v>0.5</v>
      </c>
      <c r="BH75" s="121">
        <f>BE75/BE6</f>
        <v>0.5</v>
      </c>
      <c r="BI75" s="122" t="e">
        <f>BF75/BF6</f>
        <v>#DIV/0!</v>
      </c>
      <c r="BJ75" s="158">
        <v>61</v>
      </c>
      <c r="BK75" s="159">
        <v>26</v>
      </c>
      <c r="BL75" s="157">
        <f t="shared" ref="BL75:BL83" si="127">BJ75-BK75</f>
        <v>35</v>
      </c>
      <c r="BM75" s="121">
        <f>BJ75/BJ6</f>
        <v>0.78205128205128205</v>
      </c>
      <c r="BN75" s="121">
        <f>BK75/BK6</f>
        <v>0.65</v>
      </c>
      <c r="BO75" s="122">
        <f>BL75/BL6</f>
        <v>0.92105263157894735</v>
      </c>
      <c r="BP75" s="158">
        <v>70</v>
      </c>
      <c r="BQ75" s="159">
        <v>39</v>
      </c>
      <c r="BR75" s="157">
        <f t="shared" ref="BR75:BR83" si="128">BP75-BQ75</f>
        <v>31</v>
      </c>
      <c r="BS75" s="121">
        <f>BP75/BP6</f>
        <v>0.81395348837209303</v>
      </c>
      <c r="BT75" s="121">
        <f>BQ75/BQ6</f>
        <v>0.76470588235294112</v>
      </c>
      <c r="BU75" s="122">
        <f>BR75/BR6</f>
        <v>0.88571428571428568</v>
      </c>
      <c r="BV75" s="158">
        <v>44</v>
      </c>
      <c r="BW75" s="159">
        <v>21</v>
      </c>
      <c r="BX75" s="157">
        <f t="shared" ref="BX75:BX83" si="129">BV75-BW75</f>
        <v>23</v>
      </c>
      <c r="BY75" s="121">
        <f>BV75/BV6</f>
        <v>0.45833333333333331</v>
      </c>
      <c r="BZ75" s="121">
        <f>BW75/BW6</f>
        <v>0.328125</v>
      </c>
      <c r="CA75" s="122">
        <f>BX75/BX6</f>
        <v>0.71875</v>
      </c>
    </row>
    <row r="76" spans="1:79" x14ac:dyDescent="0.3">
      <c r="A76" s="2" t="s">
        <v>86</v>
      </c>
      <c r="B76" s="11">
        <v>342</v>
      </c>
      <c r="C76" s="11">
        <v>249</v>
      </c>
      <c r="D76" s="10">
        <f t="shared" si="111"/>
        <v>93</v>
      </c>
      <c r="E76" s="123">
        <f t="shared" si="112"/>
        <v>0.36267232237539765</v>
      </c>
      <c r="F76" s="128">
        <f t="shared" si="113"/>
        <v>0.42060810810810811</v>
      </c>
      <c r="G76" s="128">
        <f t="shared" si="114"/>
        <v>0.26495726495726496</v>
      </c>
      <c r="H76" s="208">
        <f t="shared" si="115"/>
        <v>0</v>
      </c>
      <c r="I76" s="157">
        <f t="shared" si="116"/>
        <v>0</v>
      </c>
      <c r="J76" s="157">
        <f t="shared" si="117"/>
        <v>0</v>
      </c>
      <c r="K76" s="128">
        <f>H76/H6</f>
        <v>0</v>
      </c>
      <c r="L76" s="128">
        <f>I76/I6</f>
        <v>0</v>
      </c>
      <c r="M76" s="124">
        <f t="shared" si="118"/>
        <v>0</v>
      </c>
      <c r="N76" s="155">
        <v>0</v>
      </c>
      <c r="O76" s="156">
        <v>0</v>
      </c>
      <c r="P76" s="157">
        <f t="shared" si="119"/>
        <v>0</v>
      </c>
      <c r="Q76" s="121">
        <f>N76/N6</f>
        <v>0</v>
      </c>
      <c r="R76" s="121">
        <f>O76/O6</f>
        <v>0</v>
      </c>
      <c r="S76" s="122">
        <f>P76/P6</f>
        <v>0</v>
      </c>
      <c r="T76" s="11">
        <v>66</v>
      </c>
      <c r="U76" s="11">
        <v>44</v>
      </c>
      <c r="V76" s="74">
        <f t="shared" si="120"/>
        <v>22</v>
      </c>
      <c r="W76" s="121">
        <f>T76/T6</f>
        <v>0.47826086956521741</v>
      </c>
      <c r="X76" s="121">
        <f>U76/U6</f>
        <v>0.45833333333333331</v>
      </c>
      <c r="Y76" s="121">
        <f>V76/V6</f>
        <v>0.52380952380952384</v>
      </c>
      <c r="Z76" s="155">
        <v>0</v>
      </c>
      <c r="AA76" s="156">
        <v>0</v>
      </c>
      <c r="AB76" s="157">
        <f t="shared" si="121"/>
        <v>0</v>
      </c>
      <c r="AC76" s="121">
        <f>Z76/Z6</f>
        <v>0</v>
      </c>
      <c r="AD76" s="121">
        <f>AA76/AA6</f>
        <v>0</v>
      </c>
      <c r="AE76" s="122">
        <f>AB76/AB6</f>
        <v>0</v>
      </c>
      <c r="AF76" s="155">
        <v>78</v>
      </c>
      <c r="AG76" s="156">
        <v>75</v>
      </c>
      <c r="AH76" s="157">
        <f t="shared" si="122"/>
        <v>3</v>
      </c>
      <c r="AI76" s="121">
        <f>AF76/AF6</f>
        <v>0.5864661654135338</v>
      </c>
      <c r="AJ76" s="121">
        <f>AG76/AG6</f>
        <v>0.61475409836065575</v>
      </c>
      <c r="AK76" s="122">
        <f>AH76/AH6</f>
        <v>0.27272727272727271</v>
      </c>
      <c r="AL76" s="155">
        <v>38</v>
      </c>
      <c r="AM76" s="156">
        <v>34</v>
      </c>
      <c r="AN76" s="157">
        <f t="shared" si="123"/>
        <v>4</v>
      </c>
      <c r="AO76" s="121">
        <f>AL76/AL6</f>
        <v>0.29921259842519687</v>
      </c>
      <c r="AP76" s="121">
        <f>AM76/AM6</f>
        <v>0.34693877551020408</v>
      </c>
      <c r="AQ76" s="122">
        <f>AN76/AN6</f>
        <v>0.13793103448275862</v>
      </c>
      <c r="AR76" s="155">
        <v>35</v>
      </c>
      <c r="AS76" s="156">
        <v>6</v>
      </c>
      <c r="AT76" s="157">
        <f t="shared" si="124"/>
        <v>29</v>
      </c>
      <c r="AU76" s="121">
        <f>AR76/AR6</f>
        <v>0.27559055118110237</v>
      </c>
      <c r="AV76" s="121">
        <f>AS76/AS6</f>
        <v>0.2608695652173913</v>
      </c>
      <c r="AW76" s="122">
        <f>AT76/AT6</f>
        <v>0.27884615384615385</v>
      </c>
      <c r="AX76" s="155">
        <v>59</v>
      </c>
      <c r="AY76" s="156">
        <v>39</v>
      </c>
      <c r="AZ76" s="157">
        <f t="shared" si="125"/>
        <v>20</v>
      </c>
      <c r="BA76" s="121">
        <f>AX76/AX6</f>
        <v>0.42142857142857143</v>
      </c>
      <c r="BB76" s="121">
        <f>AY76/AY6</f>
        <v>0.44318181818181818</v>
      </c>
      <c r="BC76" s="122">
        <f>AZ76/AZ6</f>
        <v>0.38461538461538464</v>
      </c>
      <c r="BD76" s="155">
        <v>0</v>
      </c>
      <c r="BE76" s="156">
        <v>0</v>
      </c>
      <c r="BF76" s="157">
        <f t="shared" si="126"/>
        <v>0</v>
      </c>
      <c r="BG76" s="121">
        <f>BD76/BD6</f>
        <v>0</v>
      </c>
      <c r="BH76" s="121">
        <f>BE76/BE6</f>
        <v>0</v>
      </c>
      <c r="BI76" s="122" t="e">
        <f>BF76/BF6</f>
        <v>#DIV/0!</v>
      </c>
      <c r="BJ76" s="155">
        <v>19</v>
      </c>
      <c r="BK76" s="156">
        <v>14</v>
      </c>
      <c r="BL76" s="157">
        <f t="shared" si="127"/>
        <v>5</v>
      </c>
      <c r="BM76" s="121">
        <f>BJ76/BJ6</f>
        <v>0.24358974358974358</v>
      </c>
      <c r="BN76" s="121">
        <f>BK76/BK6</f>
        <v>0.35</v>
      </c>
      <c r="BO76" s="122">
        <f>BL76/BL6</f>
        <v>0.13157894736842105</v>
      </c>
      <c r="BP76" s="155">
        <v>13</v>
      </c>
      <c r="BQ76" s="156">
        <v>8</v>
      </c>
      <c r="BR76" s="157">
        <f t="shared" si="128"/>
        <v>5</v>
      </c>
      <c r="BS76" s="121">
        <f>BP76/BP6</f>
        <v>0.15116279069767441</v>
      </c>
      <c r="BT76" s="121">
        <f>BQ76/BQ6</f>
        <v>0.15686274509803921</v>
      </c>
      <c r="BU76" s="122">
        <f>BR76/BR6</f>
        <v>0.14285714285714285</v>
      </c>
      <c r="BV76" s="155">
        <v>33</v>
      </c>
      <c r="BW76" s="156">
        <v>29</v>
      </c>
      <c r="BX76" s="157">
        <f t="shared" si="129"/>
        <v>4</v>
      </c>
      <c r="BY76" s="121">
        <f>BV76/BV6</f>
        <v>0.34375</v>
      </c>
      <c r="BZ76" s="121">
        <f>BW76/BW6</f>
        <v>0.453125</v>
      </c>
      <c r="CA76" s="122">
        <f>BX76/BX6</f>
        <v>0.125</v>
      </c>
    </row>
    <row r="77" spans="1:79" x14ac:dyDescent="0.3">
      <c r="A77" s="2" t="s">
        <v>84</v>
      </c>
      <c r="B77" s="11">
        <v>289</v>
      </c>
      <c r="C77" s="11">
        <v>257</v>
      </c>
      <c r="D77" s="10">
        <f t="shared" si="111"/>
        <v>32</v>
      </c>
      <c r="E77" s="123">
        <f t="shared" si="112"/>
        <v>0.30646871686108168</v>
      </c>
      <c r="F77" s="128">
        <f t="shared" si="113"/>
        <v>0.4341216216216216</v>
      </c>
      <c r="G77" s="128">
        <f t="shared" si="114"/>
        <v>9.1168091168091173E-2</v>
      </c>
      <c r="H77" s="208">
        <f t="shared" si="115"/>
        <v>0</v>
      </c>
      <c r="I77" s="157">
        <f t="shared" si="116"/>
        <v>0</v>
      </c>
      <c r="J77" s="157">
        <f t="shared" si="117"/>
        <v>0</v>
      </c>
      <c r="K77" s="128">
        <f>H77/H6</f>
        <v>0</v>
      </c>
      <c r="L77" s="128">
        <f>I77/I6</f>
        <v>0</v>
      </c>
      <c r="M77" s="124">
        <f t="shared" si="118"/>
        <v>0</v>
      </c>
      <c r="N77" s="155">
        <v>0</v>
      </c>
      <c r="O77" s="156">
        <v>0</v>
      </c>
      <c r="P77" s="157">
        <f t="shared" si="119"/>
        <v>0</v>
      </c>
      <c r="Q77" s="121">
        <f>N77/N6</f>
        <v>0</v>
      </c>
      <c r="R77" s="121">
        <f>O77/O6</f>
        <v>0</v>
      </c>
      <c r="S77" s="122">
        <f>P77/P6</f>
        <v>0</v>
      </c>
      <c r="T77" s="11">
        <v>61</v>
      </c>
      <c r="U77" s="11">
        <v>55</v>
      </c>
      <c r="V77" s="74">
        <f t="shared" si="120"/>
        <v>6</v>
      </c>
      <c r="W77" s="121">
        <f>T77/T6</f>
        <v>0.4420289855072464</v>
      </c>
      <c r="X77" s="121">
        <f>U77/U6</f>
        <v>0.57291666666666663</v>
      </c>
      <c r="Y77" s="121">
        <f>V77/V6</f>
        <v>0.14285714285714285</v>
      </c>
      <c r="Z77" s="155">
        <v>0</v>
      </c>
      <c r="AA77" s="156">
        <v>0</v>
      </c>
      <c r="AB77" s="157">
        <f t="shared" si="121"/>
        <v>0</v>
      </c>
      <c r="AC77" s="121">
        <f>Z77/Z6</f>
        <v>0</v>
      </c>
      <c r="AD77" s="121">
        <f>AA77/AA6</f>
        <v>0</v>
      </c>
      <c r="AE77" s="122">
        <f>AB77/AB6</f>
        <v>0</v>
      </c>
      <c r="AF77" s="155">
        <v>88</v>
      </c>
      <c r="AG77" s="156">
        <v>85</v>
      </c>
      <c r="AH77" s="157">
        <f t="shared" si="122"/>
        <v>3</v>
      </c>
      <c r="AI77" s="121">
        <f>AF77/AF6</f>
        <v>0.66165413533834583</v>
      </c>
      <c r="AJ77" s="121">
        <f>AG77/AG6</f>
        <v>0.69672131147540983</v>
      </c>
      <c r="AK77" s="122">
        <f>AH77/AH6</f>
        <v>0.27272727272727271</v>
      </c>
      <c r="AL77" s="155">
        <v>35</v>
      </c>
      <c r="AM77" s="156">
        <v>32</v>
      </c>
      <c r="AN77" s="157">
        <f t="shared" si="123"/>
        <v>3</v>
      </c>
      <c r="AO77" s="121">
        <f>AL77/AL6</f>
        <v>0.27559055118110237</v>
      </c>
      <c r="AP77" s="121">
        <f>AM77/AM6</f>
        <v>0.32653061224489793</v>
      </c>
      <c r="AQ77" s="122">
        <f>AN77/AN6</f>
        <v>0.10344827586206896</v>
      </c>
      <c r="AR77" s="155">
        <v>6</v>
      </c>
      <c r="AS77" s="156">
        <v>3</v>
      </c>
      <c r="AT77" s="157">
        <f t="shared" si="124"/>
        <v>3</v>
      </c>
      <c r="AU77" s="121">
        <f>AR77/AR6</f>
        <v>4.7244094488188976E-2</v>
      </c>
      <c r="AV77" s="121">
        <f>AS77/AS6</f>
        <v>0.13043478260869565</v>
      </c>
      <c r="AW77" s="122">
        <f>AT77/AT6</f>
        <v>2.8846153846153848E-2</v>
      </c>
      <c r="AX77" s="155">
        <v>42</v>
      </c>
      <c r="AY77" s="156">
        <v>39</v>
      </c>
      <c r="AZ77" s="157">
        <f t="shared" si="125"/>
        <v>3</v>
      </c>
      <c r="BA77" s="121">
        <f>AX77/AX6</f>
        <v>0.3</v>
      </c>
      <c r="BB77" s="121">
        <f>AY77/AY6</f>
        <v>0.44318181818181818</v>
      </c>
      <c r="BC77" s="122">
        <f>AZ77/AZ6</f>
        <v>5.7692307692307696E-2</v>
      </c>
      <c r="BD77" s="155">
        <v>0</v>
      </c>
      <c r="BE77" s="156">
        <v>0</v>
      </c>
      <c r="BF77" s="157">
        <f t="shared" si="126"/>
        <v>0</v>
      </c>
      <c r="BG77" s="121">
        <f>BD77/BD6</f>
        <v>0</v>
      </c>
      <c r="BH77" s="121">
        <f>BE77/BE6</f>
        <v>0</v>
      </c>
      <c r="BI77" s="122" t="e">
        <f>BF77/BF6</f>
        <v>#DIV/0!</v>
      </c>
      <c r="BJ77" s="155">
        <v>11</v>
      </c>
      <c r="BK77" s="156">
        <v>8</v>
      </c>
      <c r="BL77" s="157">
        <f t="shared" si="127"/>
        <v>3</v>
      </c>
      <c r="BM77" s="121">
        <f>BJ77/BJ6</f>
        <v>0.14102564102564102</v>
      </c>
      <c r="BN77" s="121">
        <f>BK77/BK6</f>
        <v>0.2</v>
      </c>
      <c r="BO77" s="122">
        <f>BL77/BL6</f>
        <v>7.8947368421052627E-2</v>
      </c>
      <c r="BP77" s="155">
        <v>13</v>
      </c>
      <c r="BQ77" s="156">
        <v>10</v>
      </c>
      <c r="BR77" s="157">
        <f t="shared" si="128"/>
        <v>3</v>
      </c>
      <c r="BS77" s="121">
        <f>BP77/BP6</f>
        <v>0.15116279069767441</v>
      </c>
      <c r="BT77" s="121">
        <f>BQ77/BQ6</f>
        <v>0.19607843137254902</v>
      </c>
      <c r="BU77" s="122">
        <f>BR77/BR6</f>
        <v>8.5714285714285715E-2</v>
      </c>
      <c r="BV77" s="155">
        <v>32</v>
      </c>
      <c r="BW77" s="156">
        <v>25</v>
      </c>
      <c r="BX77" s="157">
        <f t="shared" si="129"/>
        <v>7</v>
      </c>
      <c r="BY77" s="121">
        <f>BV77/BV6</f>
        <v>0.33333333333333331</v>
      </c>
      <c r="BZ77" s="121">
        <f>BW77/BW6</f>
        <v>0.390625</v>
      </c>
      <c r="CA77" s="122">
        <f>BX77/BX6</f>
        <v>0.21875</v>
      </c>
    </row>
    <row r="78" spans="1:79" x14ac:dyDescent="0.3">
      <c r="A78" s="2" t="s">
        <v>88</v>
      </c>
      <c r="B78" s="11">
        <v>198</v>
      </c>
      <c r="C78" s="11">
        <v>164</v>
      </c>
      <c r="D78" s="10">
        <f t="shared" si="111"/>
        <v>34</v>
      </c>
      <c r="E78" s="123">
        <f t="shared" si="112"/>
        <v>0.20996818663838812</v>
      </c>
      <c r="F78" s="128">
        <f t="shared" si="113"/>
        <v>0.27702702702702703</v>
      </c>
      <c r="G78" s="128">
        <f t="shared" si="114"/>
        <v>9.686609686609686E-2</v>
      </c>
      <c r="H78" s="208">
        <f t="shared" si="115"/>
        <v>1</v>
      </c>
      <c r="I78" s="157">
        <f t="shared" si="116"/>
        <v>1</v>
      </c>
      <c r="J78" s="157">
        <f t="shared" si="117"/>
        <v>0</v>
      </c>
      <c r="K78" s="128">
        <f>H78/H6</f>
        <v>6.6666666666666666E-2</v>
      </c>
      <c r="L78" s="128">
        <f>I78/I6</f>
        <v>0.1111111111111111</v>
      </c>
      <c r="M78" s="124">
        <f t="shared" si="118"/>
        <v>0</v>
      </c>
      <c r="N78" s="155">
        <v>1</v>
      </c>
      <c r="O78" s="156">
        <v>1</v>
      </c>
      <c r="P78" s="157">
        <f t="shared" si="119"/>
        <v>0</v>
      </c>
      <c r="Q78" s="121">
        <f>N78/N6</f>
        <v>0.14285714285714285</v>
      </c>
      <c r="R78" s="121">
        <f>O78/O6</f>
        <v>0.5</v>
      </c>
      <c r="S78" s="122">
        <f>P78/P6</f>
        <v>0</v>
      </c>
      <c r="T78" s="11">
        <v>47</v>
      </c>
      <c r="U78" s="11">
        <v>42</v>
      </c>
      <c r="V78" s="74">
        <f t="shared" si="120"/>
        <v>5</v>
      </c>
      <c r="W78" s="121">
        <f>T78/T6</f>
        <v>0.34057971014492755</v>
      </c>
      <c r="X78" s="121">
        <f>U78/U6</f>
        <v>0.4375</v>
      </c>
      <c r="Y78" s="121">
        <f>V78/V6</f>
        <v>0.11904761904761904</v>
      </c>
      <c r="Z78" s="155">
        <v>0</v>
      </c>
      <c r="AA78" s="156">
        <v>0</v>
      </c>
      <c r="AB78" s="157">
        <f t="shared" si="121"/>
        <v>0</v>
      </c>
      <c r="AC78" s="121">
        <f>Z78/Z6</f>
        <v>0</v>
      </c>
      <c r="AD78" s="121">
        <f>AA78/AA6</f>
        <v>0</v>
      </c>
      <c r="AE78" s="122">
        <f>AB78/AB6</f>
        <v>0</v>
      </c>
      <c r="AF78" s="155">
        <v>43</v>
      </c>
      <c r="AG78" s="156">
        <v>41</v>
      </c>
      <c r="AH78" s="157">
        <f t="shared" si="122"/>
        <v>2</v>
      </c>
      <c r="AI78" s="121">
        <f>AF78/AF6</f>
        <v>0.32330827067669171</v>
      </c>
      <c r="AJ78" s="121">
        <f>AG78/AG6</f>
        <v>0.33606557377049179</v>
      </c>
      <c r="AK78" s="122">
        <f>AH78/AH6</f>
        <v>0.18181818181818182</v>
      </c>
      <c r="AL78" s="155">
        <v>24</v>
      </c>
      <c r="AM78" s="156">
        <v>23</v>
      </c>
      <c r="AN78" s="157">
        <f t="shared" si="123"/>
        <v>1</v>
      </c>
      <c r="AO78" s="121">
        <f>AL78/AL6</f>
        <v>0.1889763779527559</v>
      </c>
      <c r="AP78" s="121">
        <f>AM78/AM6</f>
        <v>0.23469387755102042</v>
      </c>
      <c r="AQ78" s="122">
        <f>AN78/AN6</f>
        <v>3.4482758620689655E-2</v>
      </c>
      <c r="AR78" s="155">
        <v>10</v>
      </c>
      <c r="AS78" s="156">
        <v>3</v>
      </c>
      <c r="AT78" s="157">
        <f t="shared" si="124"/>
        <v>7</v>
      </c>
      <c r="AU78" s="121">
        <f>AR78/AR6</f>
        <v>7.874015748031496E-2</v>
      </c>
      <c r="AV78" s="121">
        <f>AS78/AS6</f>
        <v>0.13043478260869565</v>
      </c>
      <c r="AW78" s="122">
        <f>AT78/AT6</f>
        <v>6.7307692307692304E-2</v>
      </c>
      <c r="AX78" s="155">
        <v>23</v>
      </c>
      <c r="AY78" s="156">
        <v>17</v>
      </c>
      <c r="AZ78" s="157">
        <f t="shared" si="125"/>
        <v>6</v>
      </c>
      <c r="BA78" s="121">
        <f>AX78/AX6</f>
        <v>0.16428571428571428</v>
      </c>
      <c r="BB78" s="121">
        <f>AY78/AY6</f>
        <v>0.19318181818181818</v>
      </c>
      <c r="BC78" s="122">
        <f>AZ78/AZ6</f>
        <v>0.11538461538461539</v>
      </c>
      <c r="BD78" s="155">
        <v>0</v>
      </c>
      <c r="BE78" s="156">
        <v>0</v>
      </c>
      <c r="BF78" s="157">
        <f t="shared" si="126"/>
        <v>0</v>
      </c>
      <c r="BG78" s="121">
        <f>BD78/BD6</f>
        <v>0</v>
      </c>
      <c r="BH78" s="121">
        <f>BE78/BE6</f>
        <v>0</v>
      </c>
      <c r="BI78" s="122" t="e">
        <f>BF78/BF6</f>
        <v>#DIV/0!</v>
      </c>
      <c r="BJ78" s="155">
        <v>10</v>
      </c>
      <c r="BK78" s="156">
        <v>5</v>
      </c>
      <c r="BL78" s="157">
        <f t="shared" si="127"/>
        <v>5</v>
      </c>
      <c r="BM78" s="121">
        <f>BJ78/BJ6</f>
        <v>0.12820512820512819</v>
      </c>
      <c r="BN78" s="121">
        <f>BK78/BK6</f>
        <v>0.125</v>
      </c>
      <c r="BO78" s="122">
        <f>BL78/BL6</f>
        <v>0.13157894736842105</v>
      </c>
      <c r="BP78" s="155">
        <v>12</v>
      </c>
      <c r="BQ78" s="156">
        <v>7</v>
      </c>
      <c r="BR78" s="157">
        <f t="shared" si="128"/>
        <v>5</v>
      </c>
      <c r="BS78" s="121">
        <f>BP78/BP6</f>
        <v>0.13953488372093023</v>
      </c>
      <c r="BT78" s="121">
        <f>BQ78/BQ6</f>
        <v>0.13725490196078433</v>
      </c>
      <c r="BU78" s="122">
        <f>BR78/BR6</f>
        <v>0.14285714285714285</v>
      </c>
      <c r="BV78" s="155">
        <v>27</v>
      </c>
      <c r="BW78" s="156">
        <v>25</v>
      </c>
      <c r="BX78" s="157">
        <f t="shared" si="129"/>
        <v>2</v>
      </c>
      <c r="BY78" s="121">
        <f>BV78/BV6</f>
        <v>0.28125</v>
      </c>
      <c r="BZ78" s="121">
        <f>BW78/BW6</f>
        <v>0.390625</v>
      </c>
      <c r="CA78" s="122">
        <f>BX78/BX6</f>
        <v>6.25E-2</v>
      </c>
    </row>
    <row r="79" spans="1:79" x14ac:dyDescent="0.3">
      <c r="A79" s="26" t="s">
        <v>85</v>
      </c>
      <c r="B79" s="10">
        <v>92</v>
      </c>
      <c r="C79" s="10">
        <v>79</v>
      </c>
      <c r="D79" s="10">
        <f t="shared" si="111"/>
        <v>13</v>
      </c>
      <c r="E79" s="123">
        <f t="shared" si="112"/>
        <v>9.7560975609756101E-2</v>
      </c>
      <c r="F79" s="128">
        <f t="shared" si="113"/>
        <v>0.13344594594594594</v>
      </c>
      <c r="G79" s="128">
        <f t="shared" si="114"/>
        <v>3.7037037037037035E-2</v>
      </c>
      <c r="H79" s="208">
        <f t="shared" si="115"/>
        <v>0</v>
      </c>
      <c r="I79" s="157">
        <f t="shared" si="116"/>
        <v>0</v>
      </c>
      <c r="J79" s="157">
        <f t="shared" si="117"/>
        <v>0</v>
      </c>
      <c r="K79" s="128">
        <f>H79/H6</f>
        <v>0</v>
      </c>
      <c r="L79" s="128">
        <f>I79/I6</f>
        <v>0</v>
      </c>
      <c r="M79" s="124">
        <f t="shared" si="118"/>
        <v>0</v>
      </c>
      <c r="N79" s="158">
        <v>0</v>
      </c>
      <c r="O79" s="159">
        <v>0</v>
      </c>
      <c r="P79" s="157">
        <f t="shared" si="119"/>
        <v>0</v>
      </c>
      <c r="Q79" s="121">
        <f>N79/N6</f>
        <v>0</v>
      </c>
      <c r="R79" s="121">
        <f>O79/O6</f>
        <v>0</v>
      </c>
      <c r="S79" s="122">
        <f>P79/P6</f>
        <v>0</v>
      </c>
      <c r="T79" s="10">
        <v>14</v>
      </c>
      <c r="U79" s="10">
        <v>13</v>
      </c>
      <c r="V79" s="74">
        <f t="shared" si="120"/>
        <v>1</v>
      </c>
      <c r="W79" s="121">
        <f>T79/T6</f>
        <v>0.10144927536231885</v>
      </c>
      <c r="X79" s="121">
        <f>U79/U6</f>
        <v>0.13541666666666666</v>
      </c>
      <c r="Y79" s="121">
        <f>V79/V6</f>
        <v>2.3809523809523808E-2</v>
      </c>
      <c r="Z79" s="158">
        <v>0</v>
      </c>
      <c r="AA79" s="159">
        <v>0</v>
      </c>
      <c r="AB79" s="157">
        <f t="shared" si="121"/>
        <v>0</v>
      </c>
      <c r="AC79" s="121">
        <f>Z79/Z6</f>
        <v>0</v>
      </c>
      <c r="AD79" s="121">
        <f>AA79/AA6</f>
        <v>0</v>
      </c>
      <c r="AE79" s="122">
        <f>AB79/AB6</f>
        <v>0</v>
      </c>
      <c r="AF79" s="158">
        <v>32</v>
      </c>
      <c r="AG79" s="159">
        <v>29</v>
      </c>
      <c r="AH79" s="157">
        <f t="shared" si="122"/>
        <v>3</v>
      </c>
      <c r="AI79" s="121">
        <f>AF79/AF6</f>
        <v>0.24060150375939848</v>
      </c>
      <c r="AJ79" s="121">
        <f>AG79/AG6</f>
        <v>0.23770491803278687</v>
      </c>
      <c r="AK79" s="122">
        <f>AH79/AH6</f>
        <v>0.27272727272727271</v>
      </c>
      <c r="AL79" s="158">
        <v>13</v>
      </c>
      <c r="AM79" s="159">
        <v>13</v>
      </c>
      <c r="AN79" s="157">
        <f t="shared" si="123"/>
        <v>0</v>
      </c>
      <c r="AO79" s="121">
        <f>AL79/AL6</f>
        <v>0.10236220472440945</v>
      </c>
      <c r="AP79" s="121">
        <f>AM79/AM6</f>
        <v>0.1326530612244898</v>
      </c>
      <c r="AQ79" s="122">
        <f>AN79/AN6</f>
        <v>0</v>
      </c>
      <c r="AR79" s="158">
        <v>2</v>
      </c>
      <c r="AS79" s="159">
        <v>1</v>
      </c>
      <c r="AT79" s="157">
        <f t="shared" si="124"/>
        <v>1</v>
      </c>
      <c r="AU79" s="121">
        <f>AR79/AR6</f>
        <v>1.5748031496062992E-2</v>
      </c>
      <c r="AV79" s="121">
        <f>AS79/AS6</f>
        <v>4.3478260869565216E-2</v>
      </c>
      <c r="AW79" s="122">
        <f>AT79/AT6</f>
        <v>9.6153846153846159E-3</v>
      </c>
      <c r="AX79" s="158">
        <v>13</v>
      </c>
      <c r="AY79" s="159">
        <v>11</v>
      </c>
      <c r="AZ79" s="157">
        <f t="shared" si="125"/>
        <v>2</v>
      </c>
      <c r="BA79" s="121">
        <f>AX79/AX6</f>
        <v>9.285714285714286E-2</v>
      </c>
      <c r="BB79" s="121">
        <f>AY79/AY6</f>
        <v>0.125</v>
      </c>
      <c r="BC79" s="122">
        <f>AZ79/AZ6</f>
        <v>3.8461538461538464E-2</v>
      </c>
      <c r="BD79" s="158">
        <v>0</v>
      </c>
      <c r="BE79" s="159">
        <v>0</v>
      </c>
      <c r="BF79" s="157">
        <f t="shared" si="126"/>
        <v>0</v>
      </c>
      <c r="BG79" s="121">
        <f>BD79/BD6</f>
        <v>0</v>
      </c>
      <c r="BH79" s="121">
        <f>BE79/BE6</f>
        <v>0</v>
      </c>
      <c r="BI79" s="122" t="e">
        <f>BF79/BF6</f>
        <v>#DIV/0!</v>
      </c>
      <c r="BJ79" s="158">
        <v>5</v>
      </c>
      <c r="BK79" s="159">
        <v>4</v>
      </c>
      <c r="BL79" s="157">
        <f t="shared" si="127"/>
        <v>1</v>
      </c>
      <c r="BM79" s="121">
        <f>BJ79/BJ6</f>
        <v>6.4102564102564097E-2</v>
      </c>
      <c r="BN79" s="121">
        <f>BK79/BK6</f>
        <v>0.1</v>
      </c>
      <c r="BO79" s="122">
        <f>BL79/BL6</f>
        <v>2.6315789473684209E-2</v>
      </c>
      <c r="BP79" s="158">
        <v>5</v>
      </c>
      <c r="BQ79" s="159">
        <v>3</v>
      </c>
      <c r="BR79" s="157">
        <f t="shared" si="128"/>
        <v>2</v>
      </c>
      <c r="BS79" s="121">
        <f>BP79/BP6</f>
        <v>5.8139534883720929E-2</v>
      </c>
      <c r="BT79" s="121">
        <f>BQ79/BQ6</f>
        <v>5.8823529411764705E-2</v>
      </c>
      <c r="BU79" s="122">
        <f>BR79/BR6</f>
        <v>5.7142857142857141E-2</v>
      </c>
      <c r="BV79" s="158">
        <v>8</v>
      </c>
      <c r="BW79" s="159">
        <v>5</v>
      </c>
      <c r="BX79" s="157">
        <f t="shared" si="129"/>
        <v>3</v>
      </c>
      <c r="BY79" s="121">
        <f>BV79/BV6</f>
        <v>8.3333333333333329E-2</v>
      </c>
      <c r="BZ79" s="121">
        <f>BW79/BW6</f>
        <v>7.8125E-2</v>
      </c>
      <c r="CA79" s="122">
        <f>BX79/BX6</f>
        <v>9.375E-2</v>
      </c>
    </row>
    <row r="80" spans="1:79" x14ac:dyDescent="0.3">
      <c r="A80" s="2" t="s">
        <v>90</v>
      </c>
      <c r="B80" s="11">
        <v>71</v>
      </c>
      <c r="C80" s="11">
        <v>43</v>
      </c>
      <c r="D80" s="10">
        <f t="shared" si="111"/>
        <v>28</v>
      </c>
      <c r="E80" s="123">
        <f t="shared" si="112"/>
        <v>7.5291622481442208E-2</v>
      </c>
      <c r="F80" s="128">
        <f t="shared" si="113"/>
        <v>7.2635135135135129E-2</v>
      </c>
      <c r="G80" s="128">
        <f t="shared" si="114"/>
        <v>7.9772079772079771E-2</v>
      </c>
      <c r="H80" s="208">
        <f t="shared" si="115"/>
        <v>0</v>
      </c>
      <c r="I80" s="157">
        <f t="shared" si="116"/>
        <v>0</v>
      </c>
      <c r="J80" s="157">
        <f t="shared" si="117"/>
        <v>0</v>
      </c>
      <c r="K80" s="128">
        <f>H80/H6</f>
        <v>0</v>
      </c>
      <c r="L80" s="128">
        <f>I80/I6</f>
        <v>0</v>
      </c>
      <c r="M80" s="124">
        <f t="shared" si="118"/>
        <v>0</v>
      </c>
      <c r="N80" s="155">
        <v>0</v>
      </c>
      <c r="O80" s="156">
        <v>0</v>
      </c>
      <c r="P80" s="157">
        <f t="shared" si="119"/>
        <v>0</v>
      </c>
      <c r="Q80" s="121">
        <f>N80/N6</f>
        <v>0</v>
      </c>
      <c r="R80" s="121">
        <f>O80/O6</f>
        <v>0</v>
      </c>
      <c r="S80" s="122">
        <f>P80/P6</f>
        <v>0</v>
      </c>
      <c r="T80" s="11">
        <v>9</v>
      </c>
      <c r="U80" s="11">
        <v>5</v>
      </c>
      <c r="V80" s="74">
        <f t="shared" si="120"/>
        <v>4</v>
      </c>
      <c r="W80" s="121">
        <f>T80/T6</f>
        <v>6.5217391304347824E-2</v>
      </c>
      <c r="X80" s="121">
        <f>U80/U6</f>
        <v>5.2083333333333336E-2</v>
      </c>
      <c r="Y80" s="121">
        <f>V80/V6</f>
        <v>9.5238095238095233E-2</v>
      </c>
      <c r="Z80" s="155">
        <v>0</v>
      </c>
      <c r="AA80" s="156">
        <v>0</v>
      </c>
      <c r="AB80" s="157">
        <f t="shared" si="121"/>
        <v>0</v>
      </c>
      <c r="AC80" s="121">
        <f>Z80/Z6</f>
        <v>0</v>
      </c>
      <c r="AD80" s="121">
        <f>AA80/AA6</f>
        <v>0</v>
      </c>
      <c r="AE80" s="122">
        <f>AB80/AB6</f>
        <v>0</v>
      </c>
      <c r="AF80" s="155">
        <v>11</v>
      </c>
      <c r="AG80" s="156">
        <v>9</v>
      </c>
      <c r="AH80" s="157">
        <f t="shared" si="122"/>
        <v>2</v>
      </c>
      <c r="AI80" s="121">
        <f>AF80/AF6</f>
        <v>8.2706766917293228E-2</v>
      </c>
      <c r="AJ80" s="121">
        <f>AG80/AG6</f>
        <v>7.3770491803278687E-2</v>
      </c>
      <c r="AK80" s="122">
        <f>AH80/AH6</f>
        <v>0.18181818181818182</v>
      </c>
      <c r="AL80" s="155">
        <v>9</v>
      </c>
      <c r="AM80" s="156">
        <v>7</v>
      </c>
      <c r="AN80" s="157">
        <f t="shared" si="123"/>
        <v>2</v>
      </c>
      <c r="AO80" s="121">
        <f>AL80/AL6</f>
        <v>7.0866141732283464E-2</v>
      </c>
      <c r="AP80" s="121">
        <f>AM80/AM6</f>
        <v>7.1428571428571425E-2</v>
      </c>
      <c r="AQ80" s="122">
        <f>AN80/AN6</f>
        <v>6.8965517241379309E-2</v>
      </c>
      <c r="AR80" s="155">
        <v>8</v>
      </c>
      <c r="AS80" s="156">
        <v>1</v>
      </c>
      <c r="AT80" s="157">
        <f t="shared" si="124"/>
        <v>7</v>
      </c>
      <c r="AU80" s="121">
        <f>AR80/AR6</f>
        <v>6.2992125984251968E-2</v>
      </c>
      <c r="AV80" s="121">
        <f>AS80/AS6</f>
        <v>4.3478260869565216E-2</v>
      </c>
      <c r="AW80" s="122">
        <f>AT80/AT6</f>
        <v>6.7307692307692304E-2</v>
      </c>
      <c r="AX80" s="155">
        <v>10</v>
      </c>
      <c r="AY80" s="156">
        <v>5</v>
      </c>
      <c r="AZ80" s="157">
        <f t="shared" si="125"/>
        <v>5</v>
      </c>
      <c r="BA80" s="121">
        <f>AX80/AX6</f>
        <v>7.1428571428571425E-2</v>
      </c>
      <c r="BB80" s="121">
        <f>AY80/AY6</f>
        <v>5.6818181818181816E-2</v>
      </c>
      <c r="BC80" s="122">
        <f>AZ80/AZ6</f>
        <v>9.6153846153846159E-2</v>
      </c>
      <c r="BD80" s="155">
        <v>0</v>
      </c>
      <c r="BE80" s="156">
        <v>0</v>
      </c>
      <c r="BF80" s="157">
        <f t="shared" si="126"/>
        <v>0</v>
      </c>
      <c r="BG80" s="121">
        <f>BD80/BD6</f>
        <v>0</v>
      </c>
      <c r="BH80" s="121">
        <f>BE80/BE6</f>
        <v>0</v>
      </c>
      <c r="BI80" s="122" t="e">
        <f>BF80/BF6</f>
        <v>#DIV/0!</v>
      </c>
      <c r="BJ80" s="155">
        <v>3</v>
      </c>
      <c r="BK80" s="156">
        <v>2</v>
      </c>
      <c r="BL80" s="157">
        <f t="shared" si="127"/>
        <v>1</v>
      </c>
      <c r="BM80" s="121">
        <f>BJ80/BJ6</f>
        <v>3.8461538461538464E-2</v>
      </c>
      <c r="BN80" s="121">
        <f>BK80/BK6</f>
        <v>0.05</v>
      </c>
      <c r="BO80" s="122">
        <f>BL80/BL6</f>
        <v>2.6315789473684209E-2</v>
      </c>
      <c r="BP80" s="155">
        <v>9</v>
      </c>
      <c r="BQ80" s="156">
        <v>5</v>
      </c>
      <c r="BR80" s="157">
        <f t="shared" si="128"/>
        <v>4</v>
      </c>
      <c r="BS80" s="121">
        <f>BP80/BP6</f>
        <v>0.10465116279069768</v>
      </c>
      <c r="BT80" s="121">
        <f>BQ80/BQ6</f>
        <v>9.8039215686274508E-2</v>
      </c>
      <c r="BU80" s="122">
        <f>BR80/BR6</f>
        <v>0.11428571428571428</v>
      </c>
      <c r="BV80" s="155">
        <v>12</v>
      </c>
      <c r="BW80" s="156">
        <v>9</v>
      </c>
      <c r="BX80" s="157">
        <f t="shared" si="129"/>
        <v>3</v>
      </c>
      <c r="BY80" s="121">
        <f>BV80/BV6</f>
        <v>0.125</v>
      </c>
      <c r="BZ80" s="121">
        <f>BW80/BW6</f>
        <v>0.140625</v>
      </c>
      <c r="CA80" s="122">
        <f>BX80/BX6</f>
        <v>9.375E-2</v>
      </c>
    </row>
    <row r="81" spans="1:80" x14ac:dyDescent="0.3">
      <c r="A81" s="26" t="s">
        <v>87</v>
      </c>
      <c r="B81" s="10">
        <v>50</v>
      </c>
      <c r="C81" s="10">
        <v>30</v>
      </c>
      <c r="D81" s="10">
        <f t="shared" si="111"/>
        <v>20</v>
      </c>
      <c r="E81" s="123">
        <f t="shared" si="112"/>
        <v>5.3022269353128315E-2</v>
      </c>
      <c r="F81" s="128">
        <f t="shared" si="113"/>
        <v>5.0675675675675678E-2</v>
      </c>
      <c r="G81" s="128">
        <f t="shared" si="114"/>
        <v>5.6980056980056981E-2</v>
      </c>
      <c r="H81" s="208">
        <f t="shared" si="115"/>
        <v>0</v>
      </c>
      <c r="I81" s="157">
        <f t="shared" si="116"/>
        <v>0</v>
      </c>
      <c r="J81" s="157">
        <f t="shared" si="117"/>
        <v>0</v>
      </c>
      <c r="K81" s="128">
        <f>H81/H6</f>
        <v>0</v>
      </c>
      <c r="L81" s="128">
        <f>I81/I6</f>
        <v>0</v>
      </c>
      <c r="M81" s="124">
        <f t="shared" si="118"/>
        <v>0</v>
      </c>
      <c r="N81" s="158">
        <v>0</v>
      </c>
      <c r="O81" s="159">
        <v>0</v>
      </c>
      <c r="P81" s="157">
        <f t="shared" si="119"/>
        <v>0</v>
      </c>
      <c r="Q81" s="121">
        <f>N81/N6</f>
        <v>0</v>
      </c>
      <c r="R81" s="121">
        <f>O81/O6</f>
        <v>0</v>
      </c>
      <c r="S81" s="122">
        <f>P81/P6</f>
        <v>0</v>
      </c>
      <c r="T81" s="10">
        <v>7</v>
      </c>
      <c r="U81" s="10">
        <v>4</v>
      </c>
      <c r="V81" s="74">
        <f t="shared" si="120"/>
        <v>3</v>
      </c>
      <c r="W81" s="121">
        <f>T81/T6</f>
        <v>5.0724637681159424E-2</v>
      </c>
      <c r="X81" s="121">
        <f>U81/U6</f>
        <v>4.1666666666666664E-2</v>
      </c>
      <c r="Y81" s="121">
        <f>V81/V6</f>
        <v>7.1428571428571425E-2</v>
      </c>
      <c r="Z81" s="158">
        <v>0</v>
      </c>
      <c r="AA81" s="159">
        <v>0</v>
      </c>
      <c r="AB81" s="157">
        <f t="shared" si="121"/>
        <v>0</v>
      </c>
      <c r="AC81" s="121">
        <f>Z81/Z6</f>
        <v>0</v>
      </c>
      <c r="AD81" s="121">
        <f>AA81/AA6</f>
        <v>0</v>
      </c>
      <c r="AE81" s="122">
        <f>AB81/AB6</f>
        <v>0</v>
      </c>
      <c r="AF81" s="158">
        <v>11</v>
      </c>
      <c r="AG81" s="159">
        <v>11</v>
      </c>
      <c r="AH81" s="157">
        <f t="shared" si="122"/>
        <v>0</v>
      </c>
      <c r="AI81" s="121">
        <f>AF81/AF6</f>
        <v>8.2706766917293228E-2</v>
      </c>
      <c r="AJ81" s="121">
        <f>AG81/AG6</f>
        <v>9.0163934426229511E-2</v>
      </c>
      <c r="AK81" s="122">
        <f>AH81/AH6</f>
        <v>0</v>
      </c>
      <c r="AL81" s="158">
        <v>7</v>
      </c>
      <c r="AM81" s="159">
        <v>7</v>
      </c>
      <c r="AN81" s="157">
        <f t="shared" si="123"/>
        <v>0</v>
      </c>
      <c r="AO81" s="121">
        <f>AL81/AL6</f>
        <v>5.5118110236220472E-2</v>
      </c>
      <c r="AP81" s="121">
        <f>AM81/AM6</f>
        <v>7.1428571428571425E-2</v>
      </c>
      <c r="AQ81" s="122">
        <f>AN81/AN6</f>
        <v>0</v>
      </c>
      <c r="AR81" s="158">
        <v>13</v>
      </c>
      <c r="AS81" s="159">
        <v>0</v>
      </c>
      <c r="AT81" s="157">
        <f t="shared" si="124"/>
        <v>13</v>
      </c>
      <c r="AU81" s="121">
        <f>AR81/AR6</f>
        <v>0.10236220472440945</v>
      </c>
      <c r="AV81" s="121">
        <f>AS81/AS6</f>
        <v>0</v>
      </c>
      <c r="AW81" s="122">
        <f>AT81/AT6</f>
        <v>0.125</v>
      </c>
      <c r="AX81" s="158">
        <v>3</v>
      </c>
      <c r="AY81" s="159">
        <v>2</v>
      </c>
      <c r="AZ81" s="157">
        <f t="shared" si="125"/>
        <v>1</v>
      </c>
      <c r="BA81" s="121">
        <f>AX81/AX6</f>
        <v>2.1428571428571429E-2</v>
      </c>
      <c r="BB81" s="121">
        <f>AY81/AY6</f>
        <v>2.2727272727272728E-2</v>
      </c>
      <c r="BC81" s="122">
        <f>AZ81/AZ6</f>
        <v>1.9230769230769232E-2</v>
      </c>
      <c r="BD81" s="158">
        <v>0</v>
      </c>
      <c r="BE81" s="159">
        <v>0</v>
      </c>
      <c r="BF81" s="157">
        <f t="shared" si="126"/>
        <v>0</v>
      </c>
      <c r="BG81" s="121">
        <f>BD81/BD6</f>
        <v>0</v>
      </c>
      <c r="BH81" s="121">
        <f>BE81/BE6</f>
        <v>0</v>
      </c>
      <c r="BI81" s="122" t="e">
        <f>BF81/BF6</f>
        <v>#DIV/0!</v>
      </c>
      <c r="BJ81" s="158">
        <v>1</v>
      </c>
      <c r="BK81" s="159">
        <v>1</v>
      </c>
      <c r="BL81" s="157">
        <f t="shared" si="127"/>
        <v>0</v>
      </c>
      <c r="BM81" s="121">
        <f>BJ81/BJ6</f>
        <v>1.282051282051282E-2</v>
      </c>
      <c r="BN81" s="121">
        <f>BK81/BK6</f>
        <v>2.5000000000000001E-2</v>
      </c>
      <c r="BO81" s="122">
        <f>BL81/BL6</f>
        <v>0</v>
      </c>
      <c r="BP81" s="158">
        <v>0</v>
      </c>
      <c r="BQ81" s="159">
        <v>0</v>
      </c>
      <c r="BR81" s="157">
        <f t="shared" si="128"/>
        <v>0</v>
      </c>
      <c r="BS81" s="121">
        <f>BP81/BP6</f>
        <v>0</v>
      </c>
      <c r="BT81" s="121">
        <f>BQ81/BQ6</f>
        <v>0</v>
      </c>
      <c r="BU81" s="122">
        <f>BR81/BR6</f>
        <v>0</v>
      </c>
      <c r="BV81" s="158">
        <v>7</v>
      </c>
      <c r="BW81" s="159">
        <v>5</v>
      </c>
      <c r="BX81" s="157">
        <f t="shared" si="129"/>
        <v>2</v>
      </c>
      <c r="BY81" s="121">
        <f>BV81/BV6</f>
        <v>7.2916666666666671E-2</v>
      </c>
      <c r="BZ81" s="121">
        <f>BW81/BW6</f>
        <v>7.8125E-2</v>
      </c>
      <c r="CA81" s="122">
        <f>BX81/BX6</f>
        <v>6.25E-2</v>
      </c>
    </row>
    <row r="82" spans="1:80" x14ac:dyDescent="0.3">
      <c r="A82" s="26" t="s">
        <v>89</v>
      </c>
      <c r="B82" s="10">
        <v>13</v>
      </c>
      <c r="C82" s="10">
        <v>12</v>
      </c>
      <c r="D82" s="10">
        <f t="shared" si="111"/>
        <v>1</v>
      </c>
      <c r="E82" s="123">
        <f t="shared" si="112"/>
        <v>1.3785790031813362E-2</v>
      </c>
      <c r="F82" s="128">
        <f t="shared" si="113"/>
        <v>2.0270270270270271E-2</v>
      </c>
      <c r="G82" s="128">
        <f t="shared" si="114"/>
        <v>2.8490028490028491E-3</v>
      </c>
      <c r="H82" s="208">
        <f t="shared" si="115"/>
        <v>0</v>
      </c>
      <c r="I82" s="157">
        <f t="shared" si="116"/>
        <v>0</v>
      </c>
      <c r="J82" s="157">
        <f t="shared" si="117"/>
        <v>0</v>
      </c>
      <c r="K82" s="128">
        <f>H82/H6</f>
        <v>0</v>
      </c>
      <c r="L82" s="128">
        <f>I82/I6</f>
        <v>0</v>
      </c>
      <c r="M82" s="124">
        <f t="shared" si="118"/>
        <v>0</v>
      </c>
      <c r="N82" s="158">
        <v>0</v>
      </c>
      <c r="O82" s="159">
        <v>0</v>
      </c>
      <c r="P82" s="157">
        <f t="shared" si="119"/>
        <v>0</v>
      </c>
      <c r="Q82" s="121">
        <f>N82/N6</f>
        <v>0</v>
      </c>
      <c r="R82" s="121">
        <f>O82/O6</f>
        <v>0</v>
      </c>
      <c r="S82" s="122">
        <f>P82/P6</f>
        <v>0</v>
      </c>
      <c r="T82" s="10">
        <v>5</v>
      </c>
      <c r="U82" s="10">
        <v>5</v>
      </c>
      <c r="V82" s="74">
        <f t="shared" si="120"/>
        <v>0</v>
      </c>
      <c r="W82" s="121">
        <f>T82/T6</f>
        <v>3.6231884057971016E-2</v>
      </c>
      <c r="X82" s="121">
        <f>U82/U6</f>
        <v>5.2083333333333336E-2</v>
      </c>
      <c r="Y82" s="121">
        <f>V82/V6</f>
        <v>0</v>
      </c>
      <c r="Z82" s="158">
        <v>0</v>
      </c>
      <c r="AA82" s="159">
        <v>0</v>
      </c>
      <c r="AB82" s="157">
        <f t="shared" si="121"/>
        <v>0</v>
      </c>
      <c r="AC82" s="121">
        <f>Z82/Z6</f>
        <v>0</v>
      </c>
      <c r="AD82" s="121">
        <f>AA82/AA6</f>
        <v>0</v>
      </c>
      <c r="AE82" s="122">
        <f>AB82/AB6</f>
        <v>0</v>
      </c>
      <c r="AF82" s="158">
        <v>3</v>
      </c>
      <c r="AG82" s="159">
        <v>3</v>
      </c>
      <c r="AH82" s="157">
        <f t="shared" si="122"/>
        <v>0</v>
      </c>
      <c r="AI82" s="121">
        <f>AF82/AF6</f>
        <v>2.2556390977443608E-2</v>
      </c>
      <c r="AJ82" s="121">
        <f>AG82/AG6</f>
        <v>2.4590163934426229E-2</v>
      </c>
      <c r="AK82" s="122">
        <f>AH82/AH6</f>
        <v>0</v>
      </c>
      <c r="AL82" s="158">
        <v>1</v>
      </c>
      <c r="AM82" s="159">
        <v>1</v>
      </c>
      <c r="AN82" s="157">
        <f t="shared" si="123"/>
        <v>0</v>
      </c>
      <c r="AO82" s="121">
        <f>AL82/AL6</f>
        <v>7.874015748031496E-3</v>
      </c>
      <c r="AP82" s="121">
        <f>AM82/AM6</f>
        <v>1.020408163265306E-2</v>
      </c>
      <c r="AQ82" s="122">
        <f>AN82/AN6</f>
        <v>0</v>
      </c>
      <c r="AR82" s="158">
        <v>1</v>
      </c>
      <c r="AS82" s="159">
        <v>1</v>
      </c>
      <c r="AT82" s="157">
        <f t="shared" si="124"/>
        <v>0</v>
      </c>
      <c r="AU82" s="121">
        <f>AR82/AR6</f>
        <v>7.874015748031496E-3</v>
      </c>
      <c r="AV82" s="121">
        <f>AS82/AS6</f>
        <v>4.3478260869565216E-2</v>
      </c>
      <c r="AW82" s="122">
        <f>AT82/AT6</f>
        <v>0</v>
      </c>
      <c r="AX82" s="158">
        <v>0</v>
      </c>
      <c r="AY82" s="159">
        <v>0</v>
      </c>
      <c r="AZ82" s="157">
        <f t="shared" si="125"/>
        <v>0</v>
      </c>
      <c r="BA82" s="121">
        <f>AX82/AX6</f>
        <v>0</v>
      </c>
      <c r="BB82" s="121">
        <f>AY82/AY6</f>
        <v>0</v>
      </c>
      <c r="BC82" s="122">
        <f>AZ82/AZ6</f>
        <v>0</v>
      </c>
      <c r="BD82" s="158">
        <v>0</v>
      </c>
      <c r="BE82" s="159">
        <v>0</v>
      </c>
      <c r="BF82" s="157">
        <f t="shared" si="126"/>
        <v>0</v>
      </c>
      <c r="BG82" s="121">
        <f>BD82/BD6</f>
        <v>0</v>
      </c>
      <c r="BH82" s="121">
        <f>BE82/BE6</f>
        <v>0</v>
      </c>
      <c r="BI82" s="122" t="e">
        <f>BF82/BF6</f>
        <v>#DIV/0!</v>
      </c>
      <c r="BJ82" s="158">
        <v>1</v>
      </c>
      <c r="BK82" s="159">
        <v>1</v>
      </c>
      <c r="BL82" s="157">
        <f t="shared" si="127"/>
        <v>0</v>
      </c>
      <c r="BM82" s="121">
        <f>BJ82/BJ6</f>
        <v>1.282051282051282E-2</v>
      </c>
      <c r="BN82" s="121">
        <f>BK82/BK6</f>
        <v>2.5000000000000001E-2</v>
      </c>
      <c r="BO82" s="122">
        <f>BL82/BL6</f>
        <v>0</v>
      </c>
      <c r="BP82" s="158">
        <v>2</v>
      </c>
      <c r="BQ82" s="159">
        <v>1</v>
      </c>
      <c r="BR82" s="157">
        <f t="shared" si="128"/>
        <v>1</v>
      </c>
      <c r="BS82" s="121">
        <f>BP82/BP6</f>
        <v>2.3255813953488372E-2</v>
      </c>
      <c r="BT82" s="121">
        <f>BQ82/BQ6</f>
        <v>1.9607843137254902E-2</v>
      </c>
      <c r="BU82" s="122">
        <f>BR82/BR6</f>
        <v>2.8571428571428571E-2</v>
      </c>
      <c r="BV82" s="158">
        <v>0</v>
      </c>
      <c r="BW82" s="159">
        <v>0</v>
      </c>
      <c r="BX82" s="157">
        <f t="shared" si="129"/>
        <v>0</v>
      </c>
      <c r="BY82" s="121">
        <f>BV82/BV6</f>
        <v>0</v>
      </c>
      <c r="BZ82" s="121">
        <f>BW82/BW6</f>
        <v>0</v>
      </c>
      <c r="CA82" s="122">
        <f>BX82/BX6</f>
        <v>0</v>
      </c>
    </row>
    <row r="83" spans="1:80" x14ac:dyDescent="0.3">
      <c r="A83" s="2" t="s">
        <v>92</v>
      </c>
      <c r="B83" s="11">
        <v>1</v>
      </c>
      <c r="C83" s="11">
        <v>1</v>
      </c>
      <c r="D83" s="10">
        <f t="shared" si="111"/>
        <v>0</v>
      </c>
      <c r="E83" s="123">
        <f t="shared" si="112"/>
        <v>1.0604453870625664E-3</v>
      </c>
      <c r="F83" s="128">
        <f t="shared" si="113"/>
        <v>1.6891891891891893E-3</v>
      </c>
      <c r="G83" s="128">
        <f t="shared" si="114"/>
        <v>0</v>
      </c>
      <c r="H83" s="208">
        <f t="shared" si="115"/>
        <v>0</v>
      </c>
      <c r="I83" s="157">
        <f t="shared" si="116"/>
        <v>0</v>
      </c>
      <c r="J83" s="157">
        <f t="shared" si="117"/>
        <v>0</v>
      </c>
      <c r="K83" s="128">
        <f>H83/H6</f>
        <v>0</v>
      </c>
      <c r="L83" s="128">
        <f>I83/I6</f>
        <v>0</v>
      </c>
      <c r="M83" s="124">
        <f t="shared" si="118"/>
        <v>0</v>
      </c>
      <c r="N83" s="155">
        <v>0</v>
      </c>
      <c r="O83" s="156">
        <v>0</v>
      </c>
      <c r="P83" s="157">
        <f t="shared" si="119"/>
        <v>0</v>
      </c>
      <c r="Q83" s="121">
        <f>N83/N6</f>
        <v>0</v>
      </c>
      <c r="R83" s="121">
        <f>O83/O6</f>
        <v>0</v>
      </c>
      <c r="S83" s="122">
        <f>P83/P6</f>
        <v>0</v>
      </c>
      <c r="T83" s="11">
        <v>1</v>
      </c>
      <c r="U83" s="11">
        <v>1</v>
      </c>
      <c r="V83" s="74">
        <f t="shared" si="120"/>
        <v>0</v>
      </c>
      <c r="W83" s="121">
        <f>T83/T6</f>
        <v>7.246376811594203E-3</v>
      </c>
      <c r="X83" s="121">
        <f>U83/U6</f>
        <v>1.0416666666666666E-2</v>
      </c>
      <c r="Y83" s="121">
        <f>V83/V6</f>
        <v>0</v>
      </c>
      <c r="Z83" s="155">
        <v>0</v>
      </c>
      <c r="AA83" s="156">
        <v>0</v>
      </c>
      <c r="AB83" s="157">
        <f t="shared" si="121"/>
        <v>0</v>
      </c>
      <c r="AC83" s="121">
        <f>Z83/Z6</f>
        <v>0</v>
      </c>
      <c r="AD83" s="121">
        <f>AA83/AA6</f>
        <v>0</v>
      </c>
      <c r="AE83" s="122">
        <f>AB83/AB6</f>
        <v>0</v>
      </c>
      <c r="AF83" s="155">
        <v>0</v>
      </c>
      <c r="AG83" s="156">
        <v>0</v>
      </c>
      <c r="AH83" s="157">
        <f t="shared" si="122"/>
        <v>0</v>
      </c>
      <c r="AI83" s="121">
        <f>AF83/AF6</f>
        <v>0</v>
      </c>
      <c r="AJ83" s="121">
        <f>AG83/AG6</f>
        <v>0</v>
      </c>
      <c r="AK83" s="122">
        <f>AH83/AH6</f>
        <v>0</v>
      </c>
      <c r="AL83" s="155">
        <v>0</v>
      </c>
      <c r="AM83" s="156">
        <v>0</v>
      </c>
      <c r="AN83" s="157">
        <f t="shared" si="123"/>
        <v>0</v>
      </c>
      <c r="AO83" s="121">
        <f>AL83/AL6</f>
        <v>0</v>
      </c>
      <c r="AP83" s="121">
        <f>AM83/AM6</f>
        <v>0</v>
      </c>
      <c r="AQ83" s="122">
        <f>AN83/AN6</f>
        <v>0</v>
      </c>
      <c r="AR83" s="155">
        <v>0</v>
      </c>
      <c r="AS83" s="156">
        <v>0</v>
      </c>
      <c r="AT83" s="157">
        <f t="shared" si="124"/>
        <v>0</v>
      </c>
      <c r="AU83" s="121">
        <f>AR83/AR6</f>
        <v>0</v>
      </c>
      <c r="AV83" s="121">
        <f>AS83/AS6</f>
        <v>0</v>
      </c>
      <c r="AW83" s="122">
        <f>AT83/AT6</f>
        <v>0</v>
      </c>
      <c r="AX83" s="155">
        <v>0</v>
      </c>
      <c r="AY83" s="156">
        <v>0</v>
      </c>
      <c r="AZ83" s="157">
        <f t="shared" si="125"/>
        <v>0</v>
      </c>
      <c r="BA83" s="121">
        <f>AX83/AX6</f>
        <v>0</v>
      </c>
      <c r="BB83" s="121">
        <f>AY83/AY6</f>
        <v>0</v>
      </c>
      <c r="BC83" s="122">
        <f>AZ83/AZ6</f>
        <v>0</v>
      </c>
      <c r="BD83" s="155">
        <v>0</v>
      </c>
      <c r="BE83" s="156">
        <v>0</v>
      </c>
      <c r="BF83" s="157">
        <f t="shared" si="126"/>
        <v>0</v>
      </c>
      <c r="BG83" s="121">
        <f>BD83/BD6</f>
        <v>0</v>
      </c>
      <c r="BH83" s="121">
        <f>BE83/BE6</f>
        <v>0</v>
      </c>
      <c r="BI83" s="122" t="e">
        <f>BF83/BF6</f>
        <v>#DIV/0!</v>
      </c>
      <c r="BJ83" s="155">
        <v>0</v>
      </c>
      <c r="BK83" s="156">
        <v>0</v>
      </c>
      <c r="BL83" s="157">
        <f t="shared" si="127"/>
        <v>0</v>
      </c>
      <c r="BM83" s="121">
        <f>BJ83/BJ6</f>
        <v>0</v>
      </c>
      <c r="BN83" s="121">
        <f>BK83/BK6</f>
        <v>0</v>
      </c>
      <c r="BO83" s="122">
        <f>BL83/BL6</f>
        <v>0</v>
      </c>
      <c r="BP83" s="155">
        <v>0</v>
      </c>
      <c r="BQ83" s="156">
        <v>0</v>
      </c>
      <c r="BR83" s="157">
        <f t="shared" si="128"/>
        <v>0</v>
      </c>
      <c r="BS83" s="121">
        <f>BP83/BP6</f>
        <v>0</v>
      </c>
      <c r="BT83" s="121">
        <f>BQ83/BQ6</f>
        <v>0</v>
      </c>
      <c r="BU83" s="122">
        <f>BR83/BR6</f>
        <v>0</v>
      </c>
      <c r="BV83" s="155">
        <v>0</v>
      </c>
      <c r="BW83" s="156">
        <v>0</v>
      </c>
      <c r="BX83" s="157">
        <f t="shared" si="129"/>
        <v>0</v>
      </c>
      <c r="BY83" s="121">
        <f>BV83/BV6</f>
        <v>0</v>
      </c>
      <c r="BZ83" s="121">
        <f>BW83/BW6</f>
        <v>0</v>
      </c>
      <c r="CA83" s="122">
        <f>BX83/BX6</f>
        <v>0</v>
      </c>
    </row>
    <row r="84" spans="1:80" x14ac:dyDescent="0.3">
      <c r="A84" s="2"/>
      <c r="B84" s="11"/>
      <c r="C84" s="11"/>
      <c r="D84" s="11"/>
      <c r="E84" s="120"/>
      <c r="F84" s="11"/>
      <c r="G84" s="121"/>
      <c r="H84" s="155"/>
      <c r="I84" s="156"/>
      <c r="J84" s="157"/>
      <c r="K84" s="128"/>
      <c r="L84" s="156"/>
      <c r="M84" s="167"/>
      <c r="N84" s="155"/>
      <c r="O84" s="156"/>
      <c r="P84" s="157"/>
      <c r="Q84" s="156"/>
      <c r="R84" s="156"/>
      <c r="S84" s="167"/>
      <c r="T84" s="11"/>
      <c r="U84" s="11"/>
      <c r="V84" s="74"/>
      <c r="W84" s="11"/>
      <c r="X84" s="11"/>
      <c r="Y84" s="11"/>
      <c r="Z84" s="155"/>
      <c r="AA84" s="156"/>
      <c r="AB84" s="157"/>
      <c r="AC84" s="156"/>
      <c r="AD84" s="156"/>
      <c r="AE84" s="167"/>
      <c r="AF84" s="155"/>
      <c r="AG84" s="156"/>
      <c r="AH84" s="157"/>
      <c r="AI84" s="156"/>
      <c r="AJ84" s="156"/>
      <c r="AK84" s="167"/>
      <c r="AL84" s="155"/>
      <c r="AM84" s="156"/>
      <c r="AN84" s="157"/>
      <c r="AO84" s="156"/>
      <c r="AP84" s="156"/>
      <c r="AQ84" s="167"/>
      <c r="AR84" s="155"/>
      <c r="AS84" s="156"/>
      <c r="AT84" s="157"/>
      <c r="AU84" s="156"/>
      <c r="AV84" s="156"/>
      <c r="AW84" s="167"/>
      <c r="AX84" s="155"/>
      <c r="AY84" s="156"/>
      <c r="AZ84" s="157"/>
      <c r="BA84" s="156"/>
      <c r="BB84" s="156"/>
      <c r="BC84" s="167"/>
      <c r="BD84" s="155"/>
      <c r="BE84" s="156"/>
      <c r="BF84" s="157"/>
      <c r="BG84" s="156"/>
      <c r="BH84" s="156"/>
      <c r="BI84" s="167"/>
      <c r="BJ84" s="155"/>
      <c r="BK84" s="156"/>
      <c r="BL84" s="157"/>
      <c r="BM84" s="156"/>
      <c r="BN84" s="156"/>
      <c r="BO84" s="167"/>
      <c r="BP84" s="155"/>
      <c r="BQ84" s="156"/>
      <c r="BR84" s="157"/>
      <c r="BS84" s="156"/>
      <c r="BT84" s="156"/>
      <c r="BU84" s="167"/>
      <c r="BV84" s="155"/>
      <c r="BW84" s="156"/>
      <c r="BX84" s="157"/>
      <c r="BY84" s="156"/>
      <c r="BZ84" s="156"/>
      <c r="CA84" s="167"/>
    </row>
    <row r="85" spans="1:80" ht="43.2" x14ac:dyDescent="0.3">
      <c r="A85" s="27" t="s">
        <v>61</v>
      </c>
      <c r="B85" s="34" t="s">
        <v>14</v>
      </c>
      <c r="C85" s="35" t="s">
        <v>155</v>
      </c>
      <c r="D85" s="35" t="s">
        <v>326</v>
      </c>
      <c r="E85" s="125" t="s">
        <v>162</v>
      </c>
      <c r="F85" s="36" t="s">
        <v>329</v>
      </c>
      <c r="G85" s="35" t="s">
        <v>327</v>
      </c>
      <c r="H85" s="9" t="s">
        <v>158</v>
      </c>
      <c r="I85" s="154" t="s">
        <v>161</v>
      </c>
      <c r="J85" s="35" t="s">
        <v>326</v>
      </c>
      <c r="K85" s="153" t="s">
        <v>177</v>
      </c>
      <c r="L85" s="153" t="s">
        <v>331</v>
      </c>
      <c r="M85" s="127" t="s">
        <v>327</v>
      </c>
      <c r="N85" s="6" t="s">
        <v>112</v>
      </c>
      <c r="O85" s="153" t="s">
        <v>332</v>
      </c>
      <c r="P85" s="35" t="s">
        <v>326</v>
      </c>
      <c r="Q85" s="153" t="s">
        <v>175</v>
      </c>
      <c r="R85" s="153" t="s">
        <v>331</v>
      </c>
      <c r="S85" s="127" t="s">
        <v>327</v>
      </c>
      <c r="T85" s="3" t="s">
        <v>111</v>
      </c>
      <c r="U85" s="3" t="s">
        <v>145</v>
      </c>
      <c r="V85" s="35" t="s">
        <v>326</v>
      </c>
      <c r="W85" s="3" t="s">
        <v>172</v>
      </c>
      <c r="X85" s="3" t="s">
        <v>331</v>
      </c>
      <c r="Y85" s="35" t="s">
        <v>327</v>
      </c>
      <c r="Z85" s="6" t="s">
        <v>113</v>
      </c>
      <c r="AA85" s="153" t="s">
        <v>146</v>
      </c>
      <c r="AB85" s="35" t="s">
        <v>326</v>
      </c>
      <c r="AC85" s="153" t="s">
        <v>173</v>
      </c>
      <c r="AD85" s="153" t="s">
        <v>331</v>
      </c>
      <c r="AE85" s="127" t="s">
        <v>327</v>
      </c>
      <c r="AF85" s="6" t="s">
        <v>82</v>
      </c>
      <c r="AG85" s="7" t="s">
        <v>147</v>
      </c>
      <c r="AH85" s="35" t="s">
        <v>326</v>
      </c>
      <c r="AI85" s="153" t="s">
        <v>163</v>
      </c>
      <c r="AJ85" s="153" t="s">
        <v>331</v>
      </c>
      <c r="AK85" s="127" t="s">
        <v>327</v>
      </c>
      <c r="AL85" s="6" t="s">
        <v>114</v>
      </c>
      <c r="AM85" s="153" t="s">
        <v>148</v>
      </c>
      <c r="AN85" s="35" t="s">
        <v>326</v>
      </c>
      <c r="AO85" s="153" t="s">
        <v>164</v>
      </c>
      <c r="AP85" s="153" t="s">
        <v>331</v>
      </c>
      <c r="AQ85" s="127" t="s">
        <v>327</v>
      </c>
      <c r="AR85" s="6" t="s">
        <v>115</v>
      </c>
      <c r="AS85" s="153" t="s">
        <v>149</v>
      </c>
      <c r="AT85" s="35" t="s">
        <v>326</v>
      </c>
      <c r="AU85" s="153" t="s">
        <v>165</v>
      </c>
      <c r="AV85" s="153" t="s">
        <v>331</v>
      </c>
      <c r="AW85" s="127" t="s">
        <v>327</v>
      </c>
      <c r="AX85" s="6" t="s">
        <v>116</v>
      </c>
      <c r="AY85" s="153" t="s">
        <v>150</v>
      </c>
      <c r="AZ85" s="35" t="s">
        <v>326</v>
      </c>
      <c r="BA85" s="153" t="s">
        <v>166</v>
      </c>
      <c r="BB85" s="153" t="s">
        <v>331</v>
      </c>
      <c r="BC85" s="127" t="s">
        <v>327</v>
      </c>
      <c r="BD85" s="6" t="s">
        <v>117</v>
      </c>
      <c r="BE85" s="153" t="s">
        <v>151</v>
      </c>
      <c r="BF85" s="35" t="s">
        <v>326</v>
      </c>
      <c r="BG85" s="153" t="s">
        <v>167</v>
      </c>
      <c r="BH85" s="153" t="s">
        <v>331</v>
      </c>
      <c r="BI85" s="127" t="s">
        <v>327</v>
      </c>
      <c r="BJ85" s="6" t="s">
        <v>118</v>
      </c>
      <c r="BK85" s="153" t="s">
        <v>152</v>
      </c>
      <c r="BL85" s="35" t="s">
        <v>326</v>
      </c>
      <c r="BM85" s="153" t="s">
        <v>168</v>
      </c>
      <c r="BN85" s="153" t="s">
        <v>331</v>
      </c>
      <c r="BO85" s="127" t="s">
        <v>327</v>
      </c>
      <c r="BP85" s="6" t="s">
        <v>119</v>
      </c>
      <c r="BQ85" s="153" t="s">
        <v>153</v>
      </c>
      <c r="BR85" s="35" t="s">
        <v>326</v>
      </c>
      <c r="BS85" s="153" t="s">
        <v>169</v>
      </c>
      <c r="BT85" s="153" t="s">
        <v>331</v>
      </c>
      <c r="BU85" s="127" t="s">
        <v>327</v>
      </c>
      <c r="BV85" s="6" t="s">
        <v>120</v>
      </c>
      <c r="BW85" s="153" t="s">
        <v>154</v>
      </c>
      <c r="BX85" s="35" t="s">
        <v>326</v>
      </c>
      <c r="BY85" s="153" t="s">
        <v>170</v>
      </c>
      <c r="BZ85" s="153" t="s">
        <v>331</v>
      </c>
      <c r="CA85" s="127" t="s">
        <v>327</v>
      </c>
    </row>
    <row r="86" spans="1:80" x14ac:dyDescent="0.3">
      <c r="A86" s="2" t="s">
        <v>62</v>
      </c>
      <c r="B86" s="11">
        <v>109</v>
      </c>
      <c r="C86" s="11">
        <v>68</v>
      </c>
      <c r="D86" s="10">
        <f>B86-C86</f>
        <v>41</v>
      </c>
      <c r="E86" s="123">
        <f>B86/$B$6</f>
        <v>0.11558854718981973</v>
      </c>
      <c r="F86" s="128">
        <f>C86/$C$6</f>
        <v>0.11486486486486487</v>
      </c>
      <c r="G86" s="128">
        <f>D86/$D$6</f>
        <v>0.11680911680911681</v>
      </c>
      <c r="H86" s="208">
        <f>N86+Z86+BD86</f>
        <v>1</v>
      </c>
      <c r="I86" s="157">
        <f>O86+AA86+BE86</f>
        <v>1</v>
      </c>
      <c r="J86" s="157">
        <f t="shared" ref="J86:J90" si="130">H86-I86</f>
        <v>0</v>
      </c>
      <c r="K86" s="128">
        <f>H86/$H$6</f>
        <v>6.6666666666666666E-2</v>
      </c>
      <c r="L86" s="128">
        <f>I86/$I$6</f>
        <v>0.1111111111111111</v>
      </c>
      <c r="M86" s="124">
        <f t="shared" ref="M86:M90" si="131">J86/$J$6</f>
        <v>0</v>
      </c>
      <c r="N86" s="155">
        <v>1</v>
      </c>
      <c r="O86" s="156">
        <v>1</v>
      </c>
      <c r="P86" s="157">
        <f t="shared" ref="P86:P90" si="132">N86-O86</f>
        <v>0</v>
      </c>
      <c r="Q86" s="128">
        <f>N86/N6</f>
        <v>0.14285714285714285</v>
      </c>
      <c r="R86" s="121">
        <f>O86/O6</f>
        <v>0.5</v>
      </c>
      <c r="S86" s="122">
        <f>P86/P6</f>
        <v>0</v>
      </c>
      <c r="T86" s="11">
        <v>9</v>
      </c>
      <c r="U86" s="11">
        <v>8</v>
      </c>
      <c r="V86" s="74">
        <f t="shared" ref="V86:V90" si="133">T86-U86</f>
        <v>1</v>
      </c>
      <c r="W86" s="128">
        <f>T86/T6</f>
        <v>6.5217391304347824E-2</v>
      </c>
      <c r="X86" s="121">
        <f>U86/U6</f>
        <v>8.3333333333333329E-2</v>
      </c>
      <c r="Y86" s="121">
        <f>V86/V6</f>
        <v>2.3809523809523808E-2</v>
      </c>
      <c r="Z86" s="155">
        <v>0</v>
      </c>
      <c r="AA86" s="156">
        <v>0</v>
      </c>
      <c r="AB86" s="157">
        <f t="shared" ref="AB86:AB90" si="134">Z86-AA86</f>
        <v>0</v>
      </c>
      <c r="AC86" s="128">
        <f>Z86/Z6</f>
        <v>0</v>
      </c>
      <c r="AD86" s="121">
        <f>AA86/AA6</f>
        <v>0</v>
      </c>
      <c r="AE86" s="122">
        <f>AB86/AB6</f>
        <v>0</v>
      </c>
      <c r="AF86" s="155">
        <v>13</v>
      </c>
      <c r="AG86" s="156">
        <v>13</v>
      </c>
      <c r="AH86" s="157">
        <f t="shared" ref="AH86:AH90" si="135">AF86-AG86</f>
        <v>0</v>
      </c>
      <c r="AI86" s="128">
        <f>AF86/AF6</f>
        <v>9.7744360902255634E-2</v>
      </c>
      <c r="AJ86" s="121">
        <f>AG86/AG6</f>
        <v>0.10655737704918032</v>
      </c>
      <c r="AK86" s="122">
        <f>AH86/AH6</f>
        <v>0</v>
      </c>
      <c r="AL86" s="155">
        <v>11</v>
      </c>
      <c r="AM86" s="156">
        <v>9</v>
      </c>
      <c r="AN86" s="157">
        <f t="shared" ref="AN86:AN90" si="136">AL86-AM86</f>
        <v>2</v>
      </c>
      <c r="AO86" s="128">
        <f>AL86/AL6</f>
        <v>8.6614173228346455E-2</v>
      </c>
      <c r="AP86" s="121">
        <f>AM86/AM6</f>
        <v>9.1836734693877556E-2</v>
      </c>
      <c r="AQ86" s="122">
        <f>AN86/AN6</f>
        <v>6.8965517241379309E-2</v>
      </c>
      <c r="AR86" s="155">
        <v>22</v>
      </c>
      <c r="AS86" s="156">
        <v>2</v>
      </c>
      <c r="AT86" s="157">
        <f t="shared" ref="AT86:AT90" si="137">AR86-AS86</f>
        <v>20</v>
      </c>
      <c r="AU86" s="128">
        <f>AR86/AR6</f>
        <v>0.17322834645669291</v>
      </c>
      <c r="AV86" s="121">
        <f>AS86/AS6</f>
        <v>8.6956521739130432E-2</v>
      </c>
      <c r="AW86" s="122">
        <f>AT86/AT6</f>
        <v>0.19230769230769232</v>
      </c>
      <c r="AX86" s="155">
        <v>21</v>
      </c>
      <c r="AY86" s="156">
        <v>14</v>
      </c>
      <c r="AZ86" s="157">
        <f t="shared" ref="AZ86:AZ90" si="138">AX86-AY86</f>
        <v>7</v>
      </c>
      <c r="BA86" s="128">
        <f>AX86/AX6</f>
        <v>0.15</v>
      </c>
      <c r="BB86" s="121">
        <f>AY86/AY6</f>
        <v>0.15909090909090909</v>
      </c>
      <c r="BC86" s="122">
        <f>AZ86/AZ6</f>
        <v>0.13461538461538461</v>
      </c>
      <c r="BD86" s="155">
        <v>0</v>
      </c>
      <c r="BE86" s="156">
        <v>0</v>
      </c>
      <c r="BF86" s="157">
        <f t="shared" ref="BF86:BF90" si="139">BD86-BE86</f>
        <v>0</v>
      </c>
      <c r="BG86" s="128">
        <f>BD86/BD6</f>
        <v>0</v>
      </c>
      <c r="BH86" s="121">
        <f>BE86/BE6</f>
        <v>0</v>
      </c>
      <c r="BI86" s="122" t="e">
        <f>BF86/BF6</f>
        <v>#DIV/0!</v>
      </c>
      <c r="BJ86" s="155">
        <v>9</v>
      </c>
      <c r="BK86" s="156">
        <v>5</v>
      </c>
      <c r="BL86" s="157">
        <f t="shared" ref="BL86:BL90" si="140">BJ86-BK86</f>
        <v>4</v>
      </c>
      <c r="BM86" s="128">
        <f>BJ86/BJ6</f>
        <v>0.11538461538461539</v>
      </c>
      <c r="BN86" s="121">
        <f>BK86/BK6</f>
        <v>0.125</v>
      </c>
      <c r="BO86" s="122">
        <f>BL86/BL6</f>
        <v>0.10526315789473684</v>
      </c>
      <c r="BP86" s="155">
        <v>2</v>
      </c>
      <c r="BQ86" s="156">
        <v>1</v>
      </c>
      <c r="BR86" s="157">
        <f t="shared" ref="BR86:BR90" si="141">BP86-BQ86</f>
        <v>1</v>
      </c>
      <c r="BS86" s="128">
        <f>BP86/BP6</f>
        <v>2.3255813953488372E-2</v>
      </c>
      <c r="BT86" s="121">
        <f>BQ86/BQ6</f>
        <v>1.9607843137254902E-2</v>
      </c>
      <c r="BU86" s="122">
        <f>BR86/BR6</f>
        <v>2.8571428571428571E-2</v>
      </c>
      <c r="BV86" s="155">
        <v>20</v>
      </c>
      <c r="BW86" s="156">
        <v>14</v>
      </c>
      <c r="BX86" s="157">
        <f t="shared" ref="BX86:BX90" si="142">BV86-BW86</f>
        <v>6</v>
      </c>
      <c r="BY86" s="128">
        <f>BV86/BV6</f>
        <v>0.20833333333333334</v>
      </c>
      <c r="BZ86" s="121">
        <f>BW86/BW6</f>
        <v>0.21875</v>
      </c>
      <c r="CA86" s="122">
        <f>BX86/BX6</f>
        <v>0.1875</v>
      </c>
    </row>
    <row r="87" spans="1:80" x14ac:dyDescent="0.3">
      <c r="A87" s="26" t="s">
        <v>63</v>
      </c>
      <c r="B87" s="10">
        <v>432</v>
      </c>
      <c r="C87" s="10">
        <v>273</v>
      </c>
      <c r="D87" s="10">
        <f>B87-C87</f>
        <v>159</v>
      </c>
      <c r="E87" s="123">
        <f>B87/$B$6</f>
        <v>0.45811240721102864</v>
      </c>
      <c r="F87" s="128">
        <f>C87/$C$6</f>
        <v>0.46114864864864863</v>
      </c>
      <c r="G87" s="128">
        <f>D87/$D$6</f>
        <v>0.45299145299145299</v>
      </c>
      <c r="H87" s="208">
        <f>N87+Z87+BD87</f>
        <v>2</v>
      </c>
      <c r="I87" s="157">
        <f>O87+AA87+BE87</f>
        <v>0</v>
      </c>
      <c r="J87" s="157">
        <f t="shared" si="130"/>
        <v>2</v>
      </c>
      <c r="K87" s="128">
        <f>H87/H6</f>
        <v>0.13333333333333333</v>
      </c>
      <c r="L87" s="128">
        <f>I87/I6</f>
        <v>0</v>
      </c>
      <c r="M87" s="124">
        <f t="shared" si="131"/>
        <v>0.33333333333333331</v>
      </c>
      <c r="N87" s="158">
        <v>2</v>
      </c>
      <c r="O87" s="159">
        <v>0</v>
      </c>
      <c r="P87" s="157">
        <f t="shared" si="132"/>
        <v>2</v>
      </c>
      <c r="Q87" s="128">
        <f>N87/N6</f>
        <v>0.2857142857142857</v>
      </c>
      <c r="R87" s="121">
        <f>O87/O6</f>
        <v>0</v>
      </c>
      <c r="S87" s="122">
        <f>P87/P6</f>
        <v>0.4</v>
      </c>
      <c r="T87" s="10">
        <v>57</v>
      </c>
      <c r="U87" s="10">
        <v>47</v>
      </c>
      <c r="V87" s="74">
        <f t="shared" si="133"/>
        <v>10</v>
      </c>
      <c r="W87" s="128">
        <f>T87/T6</f>
        <v>0.41304347826086957</v>
      </c>
      <c r="X87" s="121">
        <f>U87/U6</f>
        <v>0.48958333333333331</v>
      </c>
      <c r="Y87" s="121">
        <f>V87/V6</f>
        <v>0.23809523809523808</v>
      </c>
      <c r="Z87" s="158">
        <v>0</v>
      </c>
      <c r="AA87" s="159">
        <v>0</v>
      </c>
      <c r="AB87" s="157">
        <f t="shared" si="134"/>
        <v>0</v>
      </c>
      <c r="AC87" s="128">
        <f>Z87/Z6</f>
        <v>0</v>
      </c>
      <c r="AD87" s="121">
        <f>AA87/AA6</f>
        <v>0</v>
      </c>
      <c r="AE87" s="122">
        <f>AB87/AB6</f>
        <v>0</v>
      </c>
      <c r="AF87" s="158">
        <v>61</v>
      </c>
      <c r="AG87" s="159">
        <v>59</v>
      </c>
      <c r="AH87" s="157">
        <f t="shared" si="135"/>
        <v>2</v>
      </c>
      <c r="AI87" s="128">
        <f>AF87/AF6</f>
        <v>0.45864661654135336</v>
      </c>
      <c r="AJ87" s="121">
        <f>AG87/AG6</f>
        <v>0.48360655737704916</v>
      </c>
      <c r="AK87" s="122">
        <f>AH87/AH6</f>
        <v>0.18181818181818182</v>
      </c>
      <c r="AL87" s="158">
        <v>66</v>
      </c>
      <c r="AM87" s="159">
        <v>49</v>
      </c>
      <c r="AN87" s="157">
        <f t="shared" si="136"/>
        <v>17</v>
      </c>
      <c r="AO87" s="128">
        <f>AL87/AL6</f>
        <v>0.51968503937007871</v>
      </c>
      <c r="AP87" s="121">
        <f>AM87/AM6</f>
        <v>0.5</v>
      </c>
      <c r="AQ87" s="122">
        <f>AN87/AN6</f>
        <v>0.58620689655172409</v>
      </c>
      <c r="AR87" s="158">
        <v>54</v>
      </c>
      <c r="AS87" s="159">
        <v>6</v>
      </c>
      <c r="AT87" s="157">
        <f t="shared" si="137"/>
        <v>48</v>
      </c>
      <c r="AU87" s="128">
        <f>AR87/AR6</f>
        <v>0.42519685039370081</v>
      </c>
      <c r="AV87" s="121">
        <f>AS87/AS6</f>
        <v>0.2608695652173913</v>
      </c>
      <c r="AW87" s="122">
        <f>AT87/AT6</f>
        <v>0.46153846153846156</v>
      </c>
      <c r="AX87" s="158">
        <v>71</v>
      </c>
      <c r="AY87" s="159">
        <v>44</v>
      </c>
      <c r="AZ87" s="157">
        <f t="shared" si="138"/>
        <v>27</v>
      </c>
      <c r="BA87" s="128">
        <f>AX87/AX6</f>
        <v>0.50714285714285712</v>
      </c>
      <c r="BB87" s="121">
        <f>AY87/AY6</f>
        <v>0.5</v>
      </c>
      <c r="BC87" s="122">
        <f>AZ87/AZ6</f>
        <v>0.51923076923076927</v>
      </c>
      <c r="BD87" s="158">
        <v>0</v>
      </c>
      <c r="BE87" s="159">
        <v>0</v>
      </c>
      <c r="BF87" s="157">
        <f t="shared" si="139"/>
        <v>0</v>
      </c>
      <c r="BG87" s="128">
        <f>BD87/BD6</f>
        <v>0</v>
      </c>
      <c r="BH87" s="121">
        <f>BE87/BE6</f>
        <v>0</v>
      </c>
      <c r="BI87" s="122" t="e">
        <f>BF87/BF6</f>
        <v>#DIV/0!</v>
      </c>
      <c r="BJ87" s="158">
        <v>37</v>
      </c>
      <c r="BK87" s="159">
        <v>17</v>
      </c>
      <c r="BL87" s="157">
        <f t="shared" si="140"/>
        <v>20</v>
      </c>
      <c r="BM87" s="128">
        <f>BJ87/BJ6</f>
        <v>0.47435897435897434</v>
      </c>
      <c r="BN87" s="121">
        <f>BK87/BK6</f>
        <v>0.42499999999999999</v>
      </c>
      <c r="BO87" s="122">
        <f>BL87/BL6</f>
        <v>0.52631578947368418</v>
      </c>
      <c r="BP87" s="158">
        <v>35</v>
      </c>
      <c r="BQ87" s="159">
        <v>22</v>
      </c>
      <c r="BR87" s="157">
        <f t="shared" si="141"/>
        <v>13</v>
      </c>
      <c r="BS87" s="128">
        <f>BP87/BP6</f>
        <v>0.40697674418604651</v>
      </c>
      <c r="BT87" s="121">
        <f>BQ87/BQ6</f>
        <v>0.43137254901960786</v>
      </c>
      <c r="BU87" s="122">
        <f>BR87/BR6</f>
        <v>0.37142857142857144</v>
      </c>
      <c r="BV87" s="158">
        <v>47</v>
      </c>
      <c r="BW87" s="159">
        <v>29</v>
      </c>
      <c r="BX87" s="157">
        <f t="shared" si="142"/>
        <v>18</v>
      </c>
      <c r="BY87" s="128">
        <f>BV87/BV6</f>
        <v>0.48958333333333331</v>
      </c>
      <c r="BZ87" s="121">
        <f>BW87/BW6</f>
        <v>0.453125</v>
      </c>
      <c r="CA87" s="122">
        <f>BX87/BX6</f>
        <v>0.5625</v>
      </c>
    </row>
    <row r="88" spans="1:80" x14ac:dyDescent="0.3">
      <c r="A88" s="2" t="s">
        <v>64</v>
      </c>
      <c r="B88" s="11">
        <v>271</v>
      </c>
      <c r="C88" s="11">
        <v>173</v>
      </c>
      <c r="D88" s="10">
        <f>B88-C88</f>
        <v>98</v>
      </c>
      <c r="E88" s="123">
        <f>B88/$B$6</f>
        <v>0.28738069989395548</v>
      </c>
      <c r="F88" s="128">
        <f>C88/$C$6</f>
        <v>0.29222972972972971</v>
      </c>
      <c r="G88" s="128">
        <f>D88/$D$6</f>
        <v>0.27920227920227919</v>
      </c>
      <c r="H88" s="208">
        <f>N88+Z88+BD88</f>
        <v>2</v>
      </c>
      <c r="I88" s="157">
        <f>O88+AA88+BE88</f>
        <v>2</v>
      </c>
      <c r="J88" s="157">
        <f t="shared" si="130"/>
        <v>0</v>
      </c>
      <c r="K88" s="128">
        <f>H88/H6</f>
        <v>0.13333333333333333</v>
      </c>
      <c r="L88" s="128">
        <f>I88/I6</f>
        <v>0.22222222222222221</v>
      </c>
      <c r="M88" s="124">
        <f t="shared" si="131"/>
        <v>0</v>
      </c>
      <c r="N88" s="155">
        <v>0</v>
      </c>
      <c r="O88" s="156">
        <v>0</v>
      </c>
      <c r="P88" s="157">
        <f t="shared" si="132"/>
        <v>0</v>
      </c>
      <c r="Q88" s="128">
        <f>N88/N6</f>
        <v>0</v>
      </c>
      <c r="R88" s="121">
        <f>O88/O6</f>
        <v>0</v>
      </c>
      <c r="S88" s="122">
        <f>P88/P6</f>
        <v>0</v>
      </c>
      <c r="T88" s="11">
        <v>52</v>
      </c>
      <c r="U88" s="11">
        <v>29</v>
      </c>
      <c r="V88" s="74">
        <f t="shared" si="133"/>
        <v>23</v>
      </c>
      <c r="W88" s="128">
        <f>T88/T6</f>
        <v>0.37681159420289856</v>
      </c>
      <c r="X88" s="121">
        <f>U88/U6</f>
        <v>0.30208333333333331</v>
      </c>
      <c r="Y88" s="121">
        <f>V88/V6</f>
        <v>0.54761904761904767</v>
      </c>
      <c r="Z88" s="155">
        <v>2</v>
      </c>
      <c r="AA88" s="156">
        <v>2</v>
      </c>
      <c r="AB88" s="157">
        <f t="shared" si="134"/>
        <v>0</v>
      </c>
      <c r="AC88" s="128">
        <f>Z88/Z6</f>
        <v>0.33333333333333331</v>
      </c>
      <c r="AD88" s="121">
        <f>AA88/AA6</f>
        <v>0.4</v>
      </c>
      <c r="AE88" s="122">
        <f>AB88/AB6</f>
        <v>0</v>
      </c>
      <c r="AF88" s="155">
        <v>35</v>
      </c>
      <c r="AG88" s="156">
        <v>30</v>
      </c>
      <c r="AH88" s="157">
        <f t="shared" si="135"/>
        <v>5</v>
      </c>
      <c r="AI88" s="128">
        <f>AF88/AF6</f>
        <v>0.26315789473684209</v>
      </c>
      <c r="AJ88" s="121">
        <f>AG88/AG6</f>
        <v>0.24590163934426229</v>
      </c>
      <c r="AK88" s="122">
        <f>AH88/AH6</f>
        <v>0.45454545454545453</v>
      </c>
      <c r="AL88" s="155">
        <v>37</v>
      </c>
      <c r="AM88" s="156">
        <v>30</v>
      </c>
      <c r="AN88" s="157">
        <f t="shared" si="136"/>
        <v>7</v>
      </c>
      <c r="AO88" s="128">
        <f>AL88/AL6</f>
        <v>0.29133858267716534</v>
      </c>
      <c r="AP88" s="121">
        <f>AM88/AM6</f>
        <v>0.30612244897959184</v>
      </c>
      <c r="AQ88" s="122">
        <f>AN88/AN6</f>
        <v>0.2413793103448276</v>
      </c>
      <c r="AR88" s="155">
        <v>28</v>
      </c>
      <c r="AS88" s="156">
        <v>8</v>
      </c>
      <c r="AT88" s="157">
        <f t="shared" si="137"/>
        <v>20</v>
      </c>
      <c r="AU88" s="128">
        <f>AR88/AR6</f>
        <v>0.22047244094488189</v>
      </c>
      <c r="AV88" s="121">
        <f>AS88/AS6</f>
        <v>0.34782608695652173</v>
      </c>
      <c r="AW88" s="122">
        <f>AT88/AT6</f>
        <v>0.19230769230769232</v>
      </c>
      <c r="AX88" s="155">
        <v>36</v>
      </c>
      <c r="AY88" s="156">
        <v>24</v>
      </c>
      <c r="AZ88" s="157">
        <f t="shared" si="138"/>
        <v>12</v>
      </c>
      <c r="BA88" s="128">
        <f>AX88/AX6</f>
        <v>0.25714285714285712</v>
      </c>
      <c r="BB88" s="121">
        <f>AY88/AY6</f>
        <v>0.27272727272727271</v>
      </c>
      <c r="BC88" s="122">
        <f>AZ88/AZ6</f>
        <v>0.23076923076923078</v>
      </c>
      <c r="BD88" s="155">
        <v>0</v>
      </c>
      <c r="BE88" s="156">
        <v>0</v>
      </c>
      <c r="BF88" s="157">
        <f t="shared" si="139"/>
        <v>0</v>
      </c>
      <c r="BG88" s="128">
        <f>BD88/BD6</f>
        <v>0</v>
      </c>
      <c r="BH88" s="121">
        <f>BE88/BE6</f>
        <v>0</v>
      </c>
      <c r="BI88" s="122" t="e">
        <f>BF88/BF6</f>
        <v>#DIV/0!</v>
      </c>
      <c r="BJ88" s="155">
        <v>22</v>
      </c>
      <c r="BK88" s="156">
        <v>13</v>
      </c>
      <c r="BL88" s="157">
        <f t="shared" si="140"/>
        <v>9</v>
      </c>
      <c r="BM88" s="128">
        <f>BJ88/BJ6</f>
        <v>0.28205128205128205</v>
      </c>
      <c r="BN88" s="121">
        <f>BK88/BK6</f>
        <v>0.32500000000000001</v>
      </c>
      <c r="BO88" s="122">
        <f>BL88/BL6</f>
        <v>0.23684210526315788</v>
      </c>
      <c r="BP88" s="155">
        <v>35</v>
      </c>
      <c r="BQ88" s="156">
        <v>21</v>
      </c>
      <c r="BR88" s="157">
        <f t="shared" si="141"/>
        <v>14</v>
      </c>
      <c r="BS88" s="128">
        <f>BP88/BP6</f>
        <v>0.40697674418604651</v>
      </c>
      <c r="BT88" s="121">
        <f>BQ88/BQ6</f>
        <v>0.41176470588235292</v>
      </c>
      <c r="BU88" s="122">
        <f>BR88/BR6</f>
        <v>0.4</v>
      </c>
      <c r="BV88" s="155">
        <v>24</v>
      </c>
      <c r="BW88" s="156">
        <v>16</v>
      </c>
      <c r="BX88" s="157">
        <f t="shared" si="142"/>
        <v>8</v>
      </c>
      <c r="BY88" s="128">
        <f>BV88/BV6</f>
        <v>0.25</v>
      </c>
      <c r="BZ88" s="121">
        <f>BW88/BW6</f>
        <v>0.25</v>
      </c>
      <c r="CA88" s="122">
        <f>BX88/BX6</f>
        <v>0.25</v>
      </c>
    </row>
    <row r="89" spans="1:80" x14ac:dyDescent="0.3">
      <c r="A89" s="26" t="s">
        <v>65</v>
      </c>
      <c r="B89" s="10">
        <v>85</v>
      </c>
      <c r="C89" s="10">
        <v>52</v>
      </c>
      <c r="D89" s="10">
        <f>B89-C89</f>
        <v>33</v>
      </c>
      <c r="E89" s="123">
        <f>B89/$B$6</f>
        <v>9.0137857900318127E-2</v>
      </c>
      <c r="F89" s="128">
        <f>C89/$C$6</f>
        <v>8.7837837837837843E-2</v>
      </c>
      <c r="G89" s="128">
        <f>D89/$D$6</f>
        <v>9.4017094017094016E-2</v>
      </c>
      <c r="H89" s="208">
        <f>N89+Z89+BD89</f>
        <v>3</v>
      </c>
      <c r="I89" s="157">
        <f>O89+AA89+BE89</f>
        <v>3</v>
      </c>
      <c r="J89" s="157">
        <f t="shared" si="130"/>
        <v>0</v>
      </c>
      <c r="K89" s="128">
        <f>H89/H6</f>
        <v>0.2</v>
      </c>
      <c r="L89" s="128">
        <f>I89/I6</f>
        <v>0.33333333333333331</v>
      </c>
      <c r="M89" s="124">
        <f t="shared" si="131"/>
        <v>0</v>
      </c>
      <c r="N89" s="158">
        <v>1</v>
      </c>
      <c r="O89" s="159">
        <v>1</v>
      </c>
      <c r="P89" s="157">
        <f t="shared" si="132"/>
        <v>0</v>
      </c>
      <c r="Q89" s="128">
        <f>N89/N6</f>
        <v>0.14285714285714285</v>
      </c>
      <c r="R89" s="121">
        <f>O89/O6</f>
        <v>0.5</v>
      </c>
      <c r="S89" s="122">
        <f>P89/P6</f>
        <v>0</v>
      </c>
      <c r="T89" s="10">
        <v>14</v>
      </c>
      <c r="U89" s="10">
        <v>9</v>
      </c>
      <c r="V89" s="74">
        <f t="shared" si="133"/>
        <v>5</v>
      </c>
      <c r="W89" s="128">
        <f>T89/T6</f>
        <v>0.10144927536231885</v>
      </c>
      <c r="X89" s="121">
        <f>U89/U6</f>
        <v>9.375E-2</v>
      </c>
      <c r="Y89" s="121">
        <f>V89/V6</f>
        <v>0.11904761904761904</v>
      </c>
      <c r="Z89" s="158">
        <v>2</v>
      </c>
      <c r="AA89" s="159">
        <v>2</v>
      </c>
      <c r="AB89" s="157">
        <f t="shared" si="134"/>
        <v>0</v>
      </c>
      <c r="AC89" s="128">
        <f>Z89/Z6</f>
        <v>0.33333333333333331</v>
      </c>
      <c r="AD89" s="121">
        <f>AA89/AA6</f>
        <v>0.4</v>
      </c>
      <c r="AE89" s="122">
        <f>AB89/AB6</f>
        <v>0</v>
      </c>
      <c r="AF89" s="158">
        <v>16</v>
      </c>
      <c r="AG89" s="159">
        <v>13</v>
      </c>
      <c r="AH89" s="157">
        <f t="shared" si="135"/>
        <v>3</v>
      </c>
      <c r="AI89" s="128">
        <f>AF89/AF6</f>
        <v>0.12030075187969924</v>
      </c>
      <c r="AJ89" s="121">
        <f>AG89/AG6</f>
        <v>0.10655737704918032</v>
      </c>
      <c r="AK89" s="122">
        <f>AH89/AH6</f>
        <v>0.27272727272727271</v>
      </c>
      <c r="AL89" s="158">
        <v>9</v>
      </c>
      <c r="AM89" s="159">
        <v>7</v>
      </c>
      <c r="AN89" s="157">
        <f t="shared" si="136"/>
        <v>2</v>
      </c>
      <c r="AO89" s="128">
        <f>AL89/AL6</f>
        <v>7.0866141732283464E-2</v>
      </c>
      <c r="AP89" s="121">
        <f>AM89/AM6</f>
        <v>7.1428571428571425E-2</v>
      </c>
      <c r="AQ89" s="122">
        <f>AN89/AN6</f>
        <v>6.8965517241379309E-2</v>
      </c>
      <c r="AR89" s="158">
        <v>13</v>
      </c>
      <c r="AS89" s="159">
        <v>4</v>
      </c>
      <c r="AT89" s="157">
        <f t="shared" si="137"/>
        <v>9</v>
      </c>
      <c r="AU89" s="128">
        <f>AR89/AR6</f>
        <v>0.10236220472440945</v>
      </c>
      <c r="AV89" s="121">
        <f>AS89/AS6</f>
        <v>0.17391304347826086</v>
      </c>
      <c r="AW89" s="122">
        <f>AT89/AT6</f>
        <v>8.6538461538461536E-2</v>
      </c>
      <c r="AX89" s="158">
        <v>10</v>
      </c>
      <c r="AY89" s="159">
        <v>4</v>
      </c>
      <c r="AZ89" s="157">
        <f t="shared" si="138"/>
        <v>6</v>
      </c>
      <c r="BA89" s="128">
        <f>AX89/AX6</f>
        <v>7.1428571428571425E-2</v>
      </c>
      <c r="BB89" s="121">
        <f>AY89/AY6</f>
        <v>4.5454545454545456E-2</v>
      </c>
      <c r="BC89" s="122">
        <f>AZ89/AZ6</f>
        <v>0.11538461538461539</v>
      </c>
      <c r="BD89" s="158">
        <v>0</v>
      </c>
      <c r="BE89" s="159">
        <v>0</v>
      </c>
      <c r="BF89" s="157">
        <f t="shared" si="139"/>
        <v>0</v>
      </c>
      <c r="BG89" s="128">
        <f>BD89/BD6</f>
        <v>0</v>
      </c>
      <c r="BH89" s="121">
        <f>BE89/BE6</f>
        <v>0</v>
      </c>
      <c r="BI89" s="122" t="e">
        <f>BF89/BF6</f>
        <v>#DIV/0!</v>
      </c>
      <c r="BJ89" s="158">
        <v>8</v>
      </c>
      <c r="BK89" s="159">
        <v>5</v>
      </c>
      <c r="BL89" s="157">
        <f t="shared" si="140"/>
        <v>3</v>
      </c>
      <c r="BM89" s="128">
        <f>BJ89/BJ6</f>
        <v>0.10256410256410256</v>
      </c>
      <c r="BN89" s="121">
        <f>BK89/BK6</f>
        <v>0.125</v>
      </c>
      <c r="BO89" s="122">
        <f>BL89/BL6</f>
        <v>7.8947368421052627E-2</v>
      </c>
      <c r="BP89" s="158">
        <v>10</v>
      </c>
      <c r="BQ89" s="159">
        <v>5</v>
      </c>
      <c r="BR89" s="157">
        <f t="shared" si="141"/>
        <v>5</v>
      </c>
      <c r="BS89" s="128">
        <f>BP89/BP6</f>
        <v>0.11627906976744186</v>
      </c>
      <c r="BT89" s="121">
        <f>BQ89/BQ6</f>
        <v>9.8039215686274508E-2</v>
      </c>
      <c r="BU89" s="122">
        <f>BR89/BR6</f>
        <v>0.14285714285714285</v>
      </c>
      <c r="BV89" s="158">
        <v>2</v>
      </c>
      <c r="BW89" s="159">
        <v>2</v>
      </c>
      <c r="BX89" s="157">
        <f t="shared" si="142"/>
        <v>0</v>
      </c>
      <c r="BY89" s="128">
        <f>BV89/BV6</f>
        <v>2.0833333333333332E-2</v>
      </c>
      <c r="BZ89" s="121">
        <f>BW89/BW6</f>
        <v>3.125E-2</v>
      </c>
      <c r="CA89" s="122">
        <f>BX89/BX6</f>
        <v>0</v>
      </c>
    </row>
    <row r="90" spans="1:80" x14ac:dyDescent="0.3">
      <c r="A90" s="2" t="s">
        <v>121</v>
      </c>
      <c r="B90" s="11">
        <v>40</v>
      </c>
      <c r="C90" s="11">
        <v>23</v>
      </c>
      <c r="D90" s="10">
        <f>B90-C90</f>
        <v>17</v>
      </c>
      <c r="E90" s="123">
        <f>B90/$B$6</f>
        <v>4.2417815482502653E-2</v>
      </c>
      <c r="F90" s="128">
        <f>C90/$C$6</f>
        <v>3.885135135135135E-2</v>
      </c>
      <c r="G90" s="128">
        <f>D90/$D$6</f>
        <v>4.843304843304843E-2</v>
      </c>
      <c r="H90" s="208">
        <f>N90+Z90+BD90</f>
        <v>6</v>
      </c>
      <c r="I90" s="157">
        <f>O90+AA90+BE90</f>
        <v>2</v>
      </c>
      <c r="J90" s="157">
        <f>H90-I90</f>
        <v>4</v>
      </c>
      <c r="K90" s="128">
        <f>H90/H6</f>
        <v>0.4</v>
      </c>
      <c r="L90" s="128">
        <f>I90/I6</f>
        <v>0.22222222222222221</v>
      </c>
      <c r="M90" s="124">
        <f t="shared" si="131"/>
        <v>0.66666666666666663</v>
      </c>
      <c r="N90" s="155">
        <v>3</v>
      </c>
      <c r="O90" s="156">
        <v>0</v>
      </c>
      <c r="P90" s="157">
        <f t="shared" si="132"/>
        <v>3</v>
      </c>
      <c r="Q90" s="128">
        <f>N90/N6</f>
        <v>0.42857142857142855</v>
      </c>
      <c r="R90" s="121">
        <f>O90/O6</f>
        <v>0</v>
      </c>
      <c r="S90" s="122">
        <f>P90/P6</f>
        <v>0.6</v>
      </c>
      <c r="T90" s="11">
        <v>6</v>
      </c>
      <c r="U90" s="11">
        <v>3</v>
      </c>
      <c r="V90" s="74">
        <f t="shared" si="133"/>
        <v>3</v>
      </c>
      <c r="W90" s="128">
        <f>T90/T6</f>
        <v>4.3478260869565216E-2</v>
      </c>
      <c r="X90" s="121">
        <f>U90/U6</f>
        <v>3.125E-2</v>
      </c>
      <c r="Y90" s="121">
        <f>V90/V6</f>
        <v>7.1428571428571425E-2</v>
      </c>
      <c r="Z90" s="155">
        <v>1</v>
      </c>
      <c r="AA90" s="156">
        <v>0</v>
      </c>
      <c r="AB90" s="157">
        <f t="shared" si="134"/>
        <v>1</v>
      </c>
      <c r="AC90" s="128">
        <f>Z90/Z6</f>
        <v>0.16666666666666666</v>
      </c>
      <c r="AD90" s="121">
        <f>AA90/AA6</f>
        <v>0</v>
      </c>
      <c r="AE90" s="122">
        <f>AB90/AB6</f>
        <v>1</v>
      </c>
      <c r="AF90" s="155">
        <v>7</v>
      </c>
      <c r="AG90" s="156">
        <v>6</v>
      </c>
      <c r="AH90" s="157">
        <f t="shared" si="135"/>
        <v>1</v>
      </c>
      <c r="AI90" s="128">
        <f>AF90/AF6</f>
        <v>5.2631578947368418E-2</v>
      </c>
      <c r="AJ90" s="121">
        <f>AG90/AG6</f>
        <v>4.9180327868852458E-2</v>
      </c>
      <c r="AK90" s="122">
        <f>AH90/AH6</f>
        <v>9.0909090909090912E-2</v>
      </c>
      <c r="AL90" s="155">
        <v>4</v>
      </c>
      <c r="AM90" s="156">
        <v>3</v>
      </c>
      <c r="AN90" s="157">
        <f t="shared" si="136"/>
        <v>1</v>
      </c>
      <c r="AO90" s="128">
        <f>AL90/AL6</f>
        <v>3.1496062992125984E-2</v>
      </c>
      <c r="AP90" s="121">
        <f>AM90/AM6</f>
        <v>3.0612244897959183E-2</v>
      </c>
      <c r="AQ90" s="122">
        <f>AN90/AN6</f>
        <v>3.4482758620689655E-2</v>
      </c>
      <c r="AR90" s="155">
        <v>10</v>
      </c>
      <c r="AS90" s="156">
        <v>3</v>
      </c>
      <c r="AT90" s="157">
        <f t="shared" si="137"/>
        <v>7</v>
      </c>
      <c r="AU90" s="128">
        <f>AR90/AR6</f>
        <v>7.874015748031496E-2</v>
      </c>
      <c r="AV90" s="121">
        <f>AS90/AS6</f>
        <v>0.13043478260869565</v>
      </c>
      <c r="AW90" s="122">
        <f>AT90/AT6</f>
        <v>6.7307692307692304E-2</v>
      </c>
      <c r="AX90" s="155">
        <v>2</v>
      </c>
      <c r="AY90" s="156">
        <v>2</v>
      </c>
      <c r="AZ90" s="157">
        <f t="shared" si="138"/>
        <v>0</v>
      </c>
      <c r="BA90" s="128">
        <f>AX90/AX6</f>
        <v>1.4285714285714285E-2</v>
      </c>
      <c r="BB90" s="121">
        <f>AY90/AY6</f>
        <v>2.2727272727272728E-2</v>
      </c>
      <c r="BC90" s="122">
        <f>AZ90/AZ6</f>
        <v>0</v>
      </c>
      <c r="BD90" s="155">
        <v>2</v>
      </c>
      <c r="BE90" s="156">
        <v>2</v>
      </c>
      <c r="BF90" s="157">
        <f t="shared" si="139"/>
        <v>0</v>
      </c>
      <c r="BG90" s="128">
        <f>BD90/BD6</f>
        <v>1</v>
      </c>
      <c r="BH90" s="121">
        <f>BE90/BE6</f>
        <v>1</v>
      </c>
      <c r="BI90" s="122" t="e">
        <f>BF90/BF6</f>
        <v>#DIV/0!</v>
      </c>
      <c r="BJ90" s="155">
        <v>1</v>
      </c>
      <c r="BK90" s="156">
        <v>0</v>
      </c>
      <c r="BL90" s="157">
        <f t="shared" si="140"/>
        <v>1</v>
      </c>
      <c r="BM90" s="128">
        <f>BJ90/BJ6</f>
        <v>1.282051282051282E-2</v>
      </c>
      <c r="BN90" s="121">
        <f>BK90/BK6</f>
        <v>0</v>
      </c>
      <c r="BO90" s="122">
        <f>BL90/BL6</f>
        <v>2.6315789473684209E-2</v>
      </c>
      <c r="BP90" s="155">
        <v>2</v>
      </c>
      <c r="BQ90" s="156">
        <v>2</v>
      </c>
      <c r="BR90" s="157">
        <f t="shared" si="141"/>
        <v>0</v>
      </c>
      <c r="BS90" s="128">
        <f>BP90/BP6</f>
        <v>2.3255813953488372E-2</v>
      </c>
      <c r="BT90" s="121">
        <f>BQ90/BQ6</f>
        <v>3.9215686274509803E-2</v>
      </c>
      <c r="BU90" s="122">
        <f>BR90/BR6</f>
        <v>0</v>
      </c>
      <c r="BV90" s="155">
        <v>2</v>
      </c>
      <c r="BW90" s="156">
        <v>2</v>
      </c>
      <c r="BX90" s="157">
        <f t="shared" si="142"/>
        <v>0</v>
      </c>
      <c r="BY90" s="128">
        <f>BV90/BV6</f>
        <v>2.0833333333333332E-2</v>
      </c>
      <c r="BZ90" s="121">
        <f>BW90/BW6</f>
        <v>3.125E-2</v>
      </c>
      <c r="CA90" s="122">
        <f>BX90/BX6</f>
        <v>0</v>
      </c>
    </row>
    <row r="91" spans="1:80" x14ac:dyDescent="0.3">
      <c r="A91" s="2"/>
      <c r="B91" s="11"/>
      <c r="C91" s="11"/>
      <c r="D91" s="11"/>
      <c r="E91" s="120"/>
      <c r="F91" s="11"/>
      <c r="G91" s="121"/>
      <c r="H91" s="155"/>
      <c r="I91" s="156"/>
      <c r="J91" s="156"/>
      <c r="K91" s="156"/>
      <c r="L91" s="156"/>
      <c r="M91" s="167"/>
      <c r="N91" s="155"/>
      <c r="O91" s="156"/>
      <c r="P91" s="156"/>
      <c r="Q91" s="156"/>
      <c r="R91" s="156"/>
      <c r="S91" s="167"/>
      <c r="T91" s="11"/>
      <c r="U91" s="11"/>
      <c r="V91" s="11"/>
      <c r="W91" s="11"/>
      <c r="X91" s="11"/>
      <c r="Y91" s="11"/>
      <c r="Z91" s="155"/>
      <c r="AA91" s="156"/>
      <c r="AB91" s="156"/>
      <c r="AC91" s="156"/>
      <c r="AD91" s="156"/>
      <c r="AE91" s="167"/>
      <c r="AF91" s="155"/>
      <c r="AG91" s="156"/>
      <c r="AH91" s="156"/>
      <c r="AI91" s="156"/>
      <c r="AJ91" s="156"/>
      <c r="AK91" s="167"/>
      <c r="AL91" s="155"/>
      <c r="AM91" s="156"/>
      <c r="AN91" s="156"/>
      <c r="AO91" s="156"/>
      <c r="AP91" s="156"/>
      <c r="AQ91" s="167"/>
      <c r="AR91" s="155"/>
      <c r="AS91" s="156"/>
      <c r="AT91" s="156"/>
      <c r="AU91" s="156"/>
      <c r="AV91" s="156"/>
      <c r="AW91" s="167"/>
      <c r="AX91" s="155"/>
      <c r="AY91" s="156"/>
      <c r="AZ91" s="156"/>
      <c r="BA91" s="156"/>
      <c r="BB91" s="156"/>
      <c r="BC91" s="167"/>
      <c r="BD91" s="155"/>
      <c r="BE91" s="156"/>
      <c r="BF91" s="156"/>
      <c r="BG91" s="156"/>
      <c r="BH91" s="156"/>
      <c r="BI91" s="167"/>
      <c r="BJ91" s="155"/>
      <c r="BK91" s="156"/>
      <c r="BL91" s="156"/>
      <c r="BM91" s="156"/>
      <c r="BN91" s="156"/>
      <c r="BO91" s="167"/>
      <c r="BP91" s="155"/>
      <c r="BQ91" s="156"/>
      <c r="BR91" s="156"/>
      <c r="BS91" s="156"/>
      <c r="BT91" s="156"/>
      <c r="BU91" s="167"/>
      <c r="BV91" s="155"/>
      <c r="BW91" s="156"/>
      <c r="BX91" s="156"/>
      <c r="BY91" s="156"/>
      <c r="BZ91" s="156"/>
      <c r="CA91" s="167"/>
    </row>
    <row r="92" spans="1:80" ht="43.2" x14ac:dyDescent="0.3">
      <c r="A92" s="27" t="s">
        <v>93</v>
      </c>
      <c r="B92" s="34" t="s">
        <v>14</v>
      </c>
      <c r="C92" s="35" t="s">
        <v>155</v>
      </c>
      <c r="D92" s="35" t="s">
        <v>326</v>
      </c>
      <c r="E92" s="125" t="s">
        <v>162</v>
      </c>
      <c r="F92" s="36" t="s">
        <v>329</v>
      </c>
      <c r="G92" s="35" t="s">
        <v>327</v>
      </c>
      <c r="H92" s="9" t="s">
        <v>158</v>
      </c>
      <c r="I92" s="154" t="s">
        <v>161</v>
      </c>
      <c r="J92" s="35" t="s">
        <v>326</v>
      </c>
      <c r="K92" s="153" t="s">
        <v>177</v>
      </c>
      <c r="L92" s="153" t="s">
        <v>331</v>
      </c>
      <c r="M92" s="127" t="s">
        <v>327</v>
      </c>
      <c r="N92" s="6" t="s">
        <v>112</v>
      </c>
      <c r="O92" s="153" t="s">
        <v>332</v>
      </c>
      <c r="P92" s="35" t="s">
        <v>326</v>
      </c>
      <c r="Q92" s="153"/>
      <c r="R92" s="153"/>
      <c r="S92" s="127" t="s">
        <v>327</v>
      </c>
      <c r="T92" s="3" t="s">
        <v>111</v>
      </c>
      <c r="U92" s="3" t="s">
        <v>145</v>
      </c>
      <c r="V92" s="35" t="s">
        <v>326</v>
      </c>
      <c r="W92" s="3"/>
      <c r="X92" s="3"/>
      <c r="Y92" s="35" t="s">
        <v>327</v>
      </c>
      <c r="Z92" s="6" t="s">
        <v>113</v>
      </c>
      <c r="AA92" s="153" t="s">
        <v>146</v>
      </c>
      <c r="AB92" s="35" t="s">
        <v>326</v>
      </c>
      <c r="AC92" s="153"/>
      <c r="AD92" s="153"/>
      <c r="AE92" s="127" t="s">
        <v>327</v>
      </c>
      <c r="AF92" s="6" t="s">
        <v>82</v>
      </c>
      <c r="AG92" s="7" t="s">
        <v>147</v>
      </c>
      <c r="AH92" s="35" t="s">
        <v>326</v>
      </c>
      <c r="AI92" s="153"/>
      <c r="AJ92" s="153"/>
      <c r="AK92" s="127" t="s">
        <v>327</v>
      </c>
      <c r="AL92" s="6" t="s">
        <v>114</v>
      </c>
      <c r="AM92" s="153" t="s">
        <v>148</v>
      </c>
      <c r="AN92" s="35" t="s">
        <v>326</v>
      </c>
      <c r="AO92" s="153"/>
      <c r="AP92" s="153"/>
      <c r="AQ92" s="127" t="s">
        <v>327</v>
      </c>
      <c r="AR92" s="6" t="s">
        <v>115</v>
      </c>
      <c r="AS92" s="153" t="s">
        <v>149</v>
      </c>
      <c r="AT92" s="35" t="s">
        <v>326</v>
      </c>
      <c r="AU92" s="153"/>
      <c r="AV92" s="153"/>
      <c r="AW92" s="127" t="s">
        <v>327</v>
      </c>
      <c r="AX92" s="6" t="s">
        <v>116</v>
      </c>
      <c r="AY92" s="153" t="s">
        <v>150</v>
      </c>
      <c r="AZ92" s="35" t="s">
        <v>326</v>
      </c>
      <c r="BA92" s="153"/>
      <c r="BB92" s="153"/>
      <c r="BC92" s="127" t="s">
        <v>327</v>
      </c>
      <c r="BD92" s="6" t="s">
        <v>117</v>
      </c>
      <c r="BE92" s="153" t="s">
        <v>151</v>
      </c>
      <c r="BF92" s="35" t="s">
        <v>326</v>
      </c>
      <c r="BG92" s="153"/>
      <c r="BH92" s="153"/>
      <c r="BI92" s="127" t="s">
        <v>327</v>
      </c>
      <c r="BJ92" s="6" t="s">
        <v>118</v>
      </c>
      <c r="BK92" s="153" t="s">
        <v>152</v>
      </c>
      <c r="BL92" s="35" t="s">
        <v>326</v>
      </c>
      <c r="BM92" s="153"/>
      <c r="BN92" s="153"/>
      <c r="BO92" s="127" t="s">
        <v>327</v>
      </c>
      <c r="BP92" s="6" t="s">
        <v>119</v>
      </c>
      <c r="BQ92" s="153" t="s">
        <v>153</v>
      </c>
      <c r="BR92" s="35" t="s">
        <v>326</v>
      </c>
      <c r="BS92" s="153"/>
      <c r="BT92" s="153"/>
      <c r="BU92" s="127" t="s">
        <v>327</v>
      </c>
      <c r="BV92" s="6" t="s">
        <v>120</v>
      </c>
      <c r="BW92" s="153" t="s">
        <v>154</v>
      </c>
      <c r="BX92" s="35" t="s">
        <v>326</v>
      </c>
      <c r="BY92" s="153"/>
      <c r="BZ92" s="153"/>
      <c r="CA92" s="127" t="s">
        <v>327</v>
      </c>
    </row>
    <row r="93" spans="1:80" x14ac:dyDescent="0.3">
      <c r="A93" s="30" t="s">
        <v>94</v>
      </c>
      <c r="B93" s="15">
        <v>0.63838812301166492</v>
      </c>
      <c r="C93" s="15">
        <v>0.5591216216216216</v>
      </c>
      <c r="D93" s="103">
        <f t="shared" ref="D93:D101" si="143">100%-C93</f>
        <v>0.4408783783783784</v>
      </c>
      <c r="E93" s="120">
        <f>B93</f>
        <v>0.63838812301166492</v>
      </c>
      <c r="F93" s="121">
        <f>C93</f>
        <v>0.5591216216216216</v>
      </c>
      <c r="G93" s="170">
        <f>D93</f>
        <v>0.4408783783783784</v>
      </c>
      <c r="H93" s="120">
        <f>AVERAGE(N93,Z93,BD93)</f>
        <v>0.94444444444444453</v>
      </c>
      <c r="I93" s="121">
        <f>AVERAGE(O93,AA93,BE93)</f>
        <v>0.93333333333333324</v>
      </c>
      <c r="J93" s="170"/>
      <c r="K93" s="170">
        <f>H93/$H$6</f>
        <v>6.2962962962962971E-2</v>
      </c>
      <c r="L93" s="170">
        <f t="shared" ref="L93:L101" si="144">I93/$I$6</f>
        <v>0.10370370370370369</v>
      </c>
      <c r="M93" s="171"/>
      <c r="N93" s="168">
        <v>1</v>
      </c>
      <c r="O93" s="169">
        <v>1</v>
      </c>
      <c r="P93" s="170"/>
      <c r="Q93" s="169"/>
      <c r="R93" s="169"/>
      <c r="S93" s="171"/>
      <c r="T93" s="16">
        <v>0.52173913043478259</v>
      </c>
      <c r="U93" s="16">
        <v>0.45833333333333331</v>
      </c>
      <c r="V93" s="104"/>
      <c r="W93" s="16"/>
      <c r="X93" s="16"/>
      <c r="Y93" s="16"/>
      <c r="Z93" s="168">
        <v>0.83333333333333337</v>
      </c>
      <c r="AA93" s="169">
        <v>0.8</v>
      </c>
      <c r="AB93" s="170"/>
      <c r="AC93" s="169"/>
      <c r="AD93" s="169"/>
      <c r="AE93" s="171"/>
      <c r="AF93" s="168">
        <v>0.48120300751879697</v>
      </c>
      <c r="AG93" s="169">
        <v>0.49180327868852458</v>
      </c>
      <c r="AH93" s="170"/>
      <c r="AI93" s="169"/>
      <c r="AJ93" s="169"/>
      <c r="AK93" s="171"/>
      <c r="AL93" s="168">
        <v>0.63779527559055116</v>
      </c>
      <c r="AM93" s="169">
        <v>0.56122448979591832</v>
      </c>
      <c r="AN93" s="170"/>
      <c r="AO93" s="169"/>
      <c r="AP93" s="169"/>
      <c r="AQ93" s="171"/>
      <c r="AR93" s="168">
        <v>0.79527559055118113</v>
      </c>
      <c r="AS93" s="183">
        <v>0.65217391304347827</v>
      </c>
      <c r="AT93" s="170"/>
      <c r="AU93" s="169"/>
      <c r="AV93" s="169"/>
      <c r="AW93" s="171"/>
      <c r="AX93" s="182">
        <v>0.6428571428571429</v>
      </c>
      <c r="AY93" s="183">
        <v>0.61363636363636365</v>
      </c>
      <c r="AZ93" s="170"/>
      <c r="BA93" s="169"/>
      <c r="BB93" s="169"/>
      <c r="BC93" s="171"/>
      <c r="BD93" s="182">
        <v>1</v>
      </c>
      <c r="BE93" s="183">
        <v>1</v>
      </c>
      <c r="BF93" s="170"/>
      <c r="BG93" s="169"/>
      <c r="BH93" s="169"/>
      <c r="BI93" s="171"/>
      <c r="BJ93" s="182">
        <v>0.70512820512820518</v>
      </c>
      <c r="BK93" s="183">
        <v>0.67500000000000004</v>
      </c>
      <c r="BL93" s="170"/>
      <c r="BM93" s="169"/>
      <c r="BN93" s="169"/>
      <c r="BO93" s="171"/>
      <c r="BP93" s="182">
        <v>0.73255813953488369</v>
      </c>
      <c r="BQ93" s="183">
        <v>0.68627450980392157</v>
      </c>
      <c r="BR93" s="170"/>
      <c r="BS93" s="169"/>
      <c r="BT93" s="169"/>
      <c r="BU93" s="171"/>
      <c r="BV93" s="182">
        <v>0.625</v>
      </c>
      <c r="BW93" s="183">
        <v>0.5</v>
      </c>
      <c r="BX93" s="170"/>
      <c r="BY93" s="169"/>
      <c r="BZ93" s="169"/>
      <c r="CA93" s="171"/>
    </row>
    <row r="94" spans="1:80" s="1" customFormat="1" x14ac:dyDescent="0.3">
      <c r="A94" s="31" t="s">
        <v>178</v>
      </c>
      <c r="B94" s="21">
        <v>0.38176033934252385</v>
      </c>
      <c r="C94" s="21">
        <v>0.41216216216216217</v>
      </c>
      <c r="D94" s="103">
        <f t="shared" si="143"/>
        <v>0.58783783783783783</v>
      </c>
      <c r="E94" s="120">
        <f t="shared" ref="E94:E101" si="145">B94</f>
        <v>0.38176033934252385</v>
      </c>
      <c r="F94" s="121">
        <f t="shared" ref="F94:F101" si="146">C94</f>
        <v>0.41216216216216217</v>
      </c>
      <c r="G94" s="170">
        <f t="shared" ref="G94:G101" si="147">D94</f>
        <v>0.58783783783783783</v>
      </c>
      <c r="H94" s="120">
        <f t="shared" ref="H94:H101" si="148">AVERAGE(N94,Z94,BD94)</f>
        <v>0.69841269841269826</v>
      </c>
      <c r="I94" s="121">
        <f t="shared" ref="I94:I101" si="149">AVERAGE(O94,AA94,BE94)</f>
        <v>0.93333333333333324</v>
      </c>
      <c r="J94" s="170"/>
      <c r="K94" s="170">
        <f t="shared" ref="K93:K101" si="150">H94/$H$6</f>
        <v>4.6560846560846553E-2</v>
      </c>
      <c r="L94" s="170">
        <f t="shared" si="144"/>
        <v>0.10370370370370369</v>
      </c>
      <c r="M94" s="174"/>
      <c r="N94" s="172">
        <v>0.42857142857142855</v>
      </c>
      <c r="O94" s="173">
        <v>1</v>
      </c>
      <c r="P94" s="170"/>
      <c r="Q94" s="173"/>
      <c r="R94" s="173"/>
      <c r="S94" s="174"/>
      <c r="T94" s="17">
        <v>0.30434782608695654</v>
      </c>
      <c r="U94" s="17">
        <v>0.38541666666666669</v>
      </c>
      <c r="V94" s="104"/>
      <c r="W94" s="17"/>
      <c r="X94" s="17"/>
      <c r="Y94" s="17"/>
      <c r="Z94" s="172">
        <v>0.66666666666666663</v>
      </c>
      <c r="AA94" s="173">
        <v>0.8</v>
      </c>
      <c r="AB94" s="170"/>
      <c r="AC94" s="173"/>
      <c r="AD94" s="173"/>
      <c r="AE94" s="174"/>
      <c r="AF94" s="172">
        <v>0.44360902255639095</v>
      </c>
      <c r="AG94" s="173">
        <v>0.4344262295081967</v>
      </c>
      <c r="AH94" s="170"/>
      <c r="AI94" s="173"/>
      <c r="AJ94" s="173"/>
      <c r="AK94" s="174"/>
      <c r="AL94" s="172">
        <v>0.44094488188976377</v>
      </c>
      <c r="AM94" s="173">
        <v>0.43877551020408162</v>
      </c>
      <c r="AN94" s="170"/>
      <c r="AO94" s="173"/>
      <c r="AP94" s="173"/>
      <c r="AQ94" s="174"/>
      <c r="AR94" s="172">
        <v>0.28346456692913385</v>
      </c>
      <c r="AS94" s="196">
        <v>0.21739130434782608</v>
      </c>
      <c r="AT94" s="170"/>
      <c r="AU94" s="173"/>
      <c r="AV94" s="173"/>
      <c r="AW94" s="174"/>
      <c r="AX94" s="195">
        <v>0.38571428571428573</v>
      </c>
      <c r="AY94" s="196">
        <v>0.42045454545454547</v>
      </c>
      <c r="AZ94" s="170"/>
      <c r="BA94" s="173"/>
      <c r="BB94" s="173"/>
      <c r="BC94" s="174"/>
      <c r="BD94" s="195">
        <v>1</v>
      </c>
      <c r="BE94" s="196">
        <v>1</v>
      </c>
      <c r="BF94" s="170"/>
      <c r="BG94" s="173"/>
      <c r="BH94" s="173"/>
      <c r="BI94" s="174"/>
      <c r="BJ94" s="195">
        <v>0.44871794871794873</v>
      </c>
      <c r="BK94" s="196">
        <v>0.47499999999999998</v>
      </c>
      <c r="BL94" s="170"/>
      <c r="BM94" s="173"/>
      <c r="BN94" s="173"/>
      <c r="BO94" s="174"/>
      <c r="BP94" s="195">
        <v>0.5</v>
      </c>
      <c r="BQ94" s="196">
        <v>0.5490196078431373</v>
      </c>
      <c r="BR94" s="170"/>
      <c r="BS94" s="173"/>
      <c r="BT94" s="173"/>
      <c r="BU94" s="174"/>
      <c r="BV94" s="195">
        <v>0.26041666666666669</v>
      </c>
      <c r="BW94" s="196">
        <v>0.21875</v>
      </c>
      <c r="BX94" s="170"/>
      <c r="BY94" s="173"/>
      <c r="BZ94" s="173"/>
      <c r="CA94" s="174"/>
    </row>
    <row r="95" spans="1:80" s="22" customFormat="1" x14ac:dyDescent="0.3">
      <c r="A95" s="31" t="s">
        <v>99</v>
      </c>
      <c r="B95" s="21">
        <v>0.2523860021208908</v>
      </c>
      <c r="C95" s="21">
        <v>0.30743243243243246</v>
      </c>
      <c r="D95" s="103">
        <f>100%-C95</f>
        <v>0.69256756756756754</v>
      </c>
      <c r="E95" s="120">
        <f t="shared" si="145"/>
        <v>0.2523860021208908</v>
      </c>
      <c r="F95" s="121">
        <f t="shared" si="146"/>
        <v>0.30743243243243246</v>
      </c>
      <c r="G95" s="170">
        <f t="shared" si="147"/>
        <v>0.69256756756756754</v>
      </c>
      <c r="H95" s="120">
        <f t="shared" si="148"/>
        <v>0.32539682539682541</v>
      </c>
      <c r="I95" s="121">
        <f t="shared" si="149"/>
        <v>0.3</v>
      </c>
      <c r="J95" s="170"/>
      <c r="K95" s="170">
        <f t="shared" si="150"/>
        <v>2.1693121693121695E-2</v>
      </c>
      <c r="L95" s="170">
        <f t="shared" si="144"/>
        <v>3.3333333333333333E-2</v>
      </c>
      <c r="M95" s="174"/>
      <c r="N95" s="172">
        <v>0.14285714285714285</v>
      </c>
      <c r="O95" s="173">
        <v>0</v>
      </c>
      <c r="P95" s="170"/>
      <c r="Q95" s="173"/>
      <c r="R95" s="173"/>
      <c r="S95" s="174"/>
      <c r="T95" s="17">
        <v>0.13043478260869565</v>
      </c>
      <c r="U95" s="17">
        <v>0.125</v>
      </c>
      <c r="V95" s="104"/>
      <c r="W95" s="17"/>
      <c r="X95" s="17"/>
      <c r="Y95" s="17"/>
      <c r="Z95" s="172">
        <v>0.33333333333333331</v>
      </c>
      <c r="AA95" s="173">
        <v>0.4</v>
      </c>
      <c r="AB95" s="170"/>
      <c r="AC95" s="173"/>
      <c r="AD95" s="173"/>
      <c r="AE95" s="174"/>
      <c r="AF95" s="172">
        <v>0.43609022556390975</v>
      </c>
      <c r="AG95" s="173">
        <v>0.4344262295081967</v>
      </c>
      <c r="AH95" s="170"/>
      <c r="AI95" s="173"/>
      <c r="AJ95" s="173"/>
      <c r="AK95" s="174"/>
      <c r="AL95" s="172">
        <v>0.28346456692913385</v>
      </c>
      <c r="AM95" s="173">
        <v>0.32653061224489793</v>
      </c>
      <c r="AN95" s="170"/>
      <c r="AO95" s="173"/>
      <c r="AP95" s="173"/>
      <c r="AQ95" s="174"/>
      <c r="AR95" s="172">
        <v>0.11023622047244094</v>
      </c>
      <c r="AS95" s="196">
        <v>0.13043478260869565</v>
      </c>
      <c r="AT95" s="170"/>
      <c r="AU95" s="173"/>
      <c r="AV95" s="173"/>
      <c r="AW95" s="174"/>
      <c r="AX95" s="195">
        <v>0.31428571428571428</v>
      </c>
      <c r="AY95" s="196">
        <v>0.40909090909090912</v>
      </c>
      <c r="AZ95" s="170"/>
      <c r="BA95" s="173"/>
      <c r="BB95" s="173"/>
      <c r="BC95" s="174"/>
      <c r="BD95" s="195">
        <v>0.5</v>
      </c>
      <c r="BE95" s="196">
        <v>0.5</v>
      </c>
      <c r="BF95" s="170"/>
      <c r="BG95" s="173"/>
      <c r="BH95" s="173"/>
      <c r="BI95" s="174"/>
      <c r="BJ95" s="195">
        <v>0.30769230769230771</v>
      </c>
      <c r="BK95" s="196">
        <v>0.4</v>
      </c>
      <c r="BL95" s="170"/>
      <c r="BM95" s="173"/>
      <c r="BN95" s="173"/>
      <c r="BO95" s="174"/>
      <c r="BP95" s="195">
        <v>0.1744186046511628</v>
      </c>
      <c r="BQ95" s="196">
        <v>0.21568627450980393</v>
      </c>
      <c r="BR95" s="170"/>
      <c r="BS95" s="173"/>
      <c r="BT95" s="173"/>
      <c r="BU95" s="174"/>
      <c r="BV95" s="195">
        <v>0.26041666666666669</v>
      </c>
      <c r="BW95" s="196">
        <v>0.25</v>
      </c>
      <c r="BX95" s="170"/>
      <c r="BY95" s="173"/>
      <c r="BZ95" s="173"/>
      <c r="CA95" s="174"/>
      <c r="CB95" s="1"/>
    </row>
    <row r="96" spans="1:80" s="1" customFormat="1" x14ac:dyDescent="0.3">
      <c r="A96" s="30" t="s">
        <v>98</v>
      </c>
      <c r="B96" s="15">
        <v>0.19300106044538706</v>
      </c>
      <c r="C96" s="15">
        <v>0.22297297297297297</v>
      </c>
      <c r="D96" s="103">
        <f t="shared" si="143"/>
        <v>0.77702702702702697</v>
      </c>
      <c r="E96" s="120">
        <f t="shared" si="145"/>
        <v>0.19300106044538706</v>
      </c>
      <c r="F96" s="121">
        <f t="shared" si="146"/>
        <v>0.22297297297297297</v>
      </c>
      <c r="G96" s="170">
        <f t="shared" si="147"/>
        <v>0.77702702702702697</v>
      </c>
      <c r="H96" s="120">
        <f t="shared" si="148"/>
        <v>0.10317460317460318</v>
      </c>
      <c r="I96" s="121">
        <f t="shared" si="149"/>
        <v>6.6666666666666666E-2</v>
      </c>
      <c r="J96" s="170"/>
      <c r="K96" s="170">
        <f t="shared" si="150"/>
        <v>6.8783068783068784E-3</v>
      </c>
      <c r="L96" s="170">
        <f t="shared" si="144"/>
        <v>7.4074074074074077E-3</v>
      </c>
      <c r="M96" s="171"/>
      <c r="N96" s="168">
        <v>0.14285714285714285</v>
      </c>
      <c r="O96" s="169">
        <v>0</v>
      </c>
      <c r="P96" s="170"/>
      <c r="Q96" s="169"/>
      <c r="R96" s="169"/>
      <c r="S96" s="171"/>
      <c r="T96" s="16">
        <v>0.16666666666666666</v>
      </c>
      <c r="U96" s="16">
        <v>0.1875</v>
      </c>
      <c r="V96" s="104"/>
      <c r="W96" s="16"/>
      <c r="X96" s="16"/>
      <c r="Y96" s="16"/>
      <c r="Z96" s="168">
        <v>0.16666666666666666</v>
      </c>
      <c r="AA96" s="169">
        <v>0.2</v>
      </c>
      <c r="AB96" s="170"/>
      <c r="AC96" s="169"/>
      <c r="AD96" s="169"/>
      <c r="AE96" s="171"/>
      <c r="AF96" s="168">
        <v>0.37593984962406013</v>
      </c>
      <c r="AG96" s="169">
        <v>0.36885245901639346</v>
      </c>
      <c r="AH96" s="170"/>
      <c r="AI96" s="169"/>
      <c r="AJ96" s="169"/>
      <c r="AK96" s="171"/>
      <c r="AL96" s="168">
        <v>0.19685039370078741</v>
      </c>
      <c r="AM96" s="169">
        <v>0.21428571428571427</v>
      </c>
      <c r="AN96" s="170"/>
      <c r="AO96" s="169"/>
      <c r="AP96" s="169"/>
      <c r="AQ96" s="171"/>
      <c r="AR96" s="168">
        <v>9.4488188976377951E-2</v>
      </c>
      <c r="AS96" s="183">
        <v>8.6956521739130432E-2</v>
      </c>
      <c r="AT96" s="170"/>
      <c r="AU96" s="169"/>
      <c r="AV96" s="169"/>
      <c r="AW96" s="171"/>
      <c r="AX96" s="182">
        <v>0.22857142857142856</v>
      </c>
      <c r="AY96" s="183">
        <v>0.25</v>
      </c>
      <c r="AZ96" s="170"/>
      <c r="BA96" s="169"/>
      <c r="BB96" s="169"/>
      <c r="BC96" s="171"/>
      <c r="BD96" s="182">
        <v>0</v>
      </c>
      <c r="BE96" s="183">
        <v>0</v>
      </c>
      <c r="BF96" s="170"/>
      <c r="BG96" s="169"/>
      <c r="BH96" s="169"/>
      <c r="BI96" s="171"/>
      <c r="BJ96" s="182">
        <v>0.20512820512820512</v>
      </c>
      <c r="BK96" s="183">
        <v>0.25</v>
      </c>
      <c r="BL96" s="170"/>
      <c r="BM96" s="169"/>
      <c r="BN96" s="169"/>
      <c r="BO96" s="171"/>
      <c r="BP96" s="182">
        <v>9.3023255813953487E-2</v>
      </c>
      <c r="BQ96" s="183">
        <v>7.8431372549019607E-2</v>
      </c>
      <c r="BR96" s="170"/>
      <c r="BS96" s="169"/>
      <c r="BT96" s="169"/>
      <c r="BU96" s="171"/>
      <c r="BV96" s="182">
        <v>0.125</v>
      </c>
      <c r="BW96" s="183">
        <v>0.125</v>
      </c>
      <c r="BX96" s="170"/>
      <c r="BY96" s="169"/>
      <c r="BZ96" s="169"/>
      <c r="CA96" s="171"/>
      <c r="CB96" s="22"/>
    </row>
    <row r="97" spans="1:80" s="22" customFormat="1" x14ac:dyDescent="0.3">
      <c r="A97" s="30" t="s">
        <v>100</v>
      </c>
      <c r="B97" s="15">
        <v>0.12831389183457051</v>
      </c>
      <c r="C97" s="15">
        <v>0.14020270270270271</v>
      </c>
      <c r="D97" s="103">
        <f t="shared" si="143"/>
        <v>0.85979729729729726</v>
      </c>
      <c r="E97" s="120">
        <f t="shared" si="145"/>
        <v>0.12831389183457051</v>
      </c>
      <c r="F97" s="121">
        <f t="shared" si="146"/>
        <v>0.14020270270270271</v>
      </c>
      <c r="G97" s="170">
        <f t="shared" si="147"/>
        <v>0.85979729729729726</v>
      </c>
      <c r="H97" s="120">
        <f t="shared" si="148"/>
        <v>0.32539682539682541</v>
      </c>
      <c r="I97" s="121">
        <f t="shared" si="149"/>
        <v>0.23333333333333331</v>
      </c>
      <c r="J97" s="170"/>
      <c r="K97" s="170">
        <f t="shared" si="150"/>
        <v>2.1693121693121695E-2</v>
      </c>
      <c r="L97" s="170">
        <f t="shared" si="144"/>
        <v>2.5925925925925922E-2</v>
      </c>
      <c r="M97" s="171"/>
      <c r="N97" s="168">
        <v>0.14285714285714285</v>
      </c>
      <c r="O97" s="169">
        <v>0</v>
      </c>
      <c r="P97" s="170"/>
      <c r="Q97" s="169"/>
      <c r="R97" s="169"/>
      <c r="S97" s="171"/>
      <c r="T97" s="16">
        <v>7.2463768115942032E-2</v>
      </c>
      <c r="U97" s="16">
        <v>7.2916666666666671E-2</v>
      </c>
      <c r="V97" s="104"/>
      <c r="W97" s="16"/>
      <c r="X97" s="16"/>
      <c r="Y97" s="16"/>
      <c r="Z97" s="168">
        <v>0.33333333333333331</v>
      </c>
      <c r="AA97" s="169">
        <v>0.2</v>
      </c>
      <c r="AB97" s="170"/>
      <c r="AC97" s="169"/>
      <c r="AD97" s="169"/>
      <c r="AE97" s="171"/>
      <c r="AF97" s="168">
        <v>0.18045112781954886</v>
      </c>
      <c r="AG97" s="169">
        <v>0.1721311475409836</v>
      </c>
      <c r="AH97" s="170"/>
      <c r="AI97" s="169"/>
      <c r="AJ97" s="169"/>
      <c r="AK97" s="171"/>
      <c r="AL97" s="168">
        <v>0.13385826771653545</v>
      </c>
      <c r="AM97" s="169">
        <v>0.1326530612244898</v>
      </c>
      <c r="AN97" s="170"/>
      <c r="AO97" s="169"/>
      <c r="AP97" s="169"/>
      <c r="AQ97" s="171"/>
      <c r="AR97" s="168">
        <v>6.2992125984251968E-2</v>
      </c>
      <c r="AS97" s="183">
        <v>4.3478260869565216E-2</v>
      </c>
      <c r="AT97" s="170"/>
      <c r="AU97" s="169"/>
      <c r="AV97" s="169"/>
      <c r="AW97" s="171"/>
      <c r="AX97" s="182">
        <v>0.14285714285714285</v>
      </c>
      <c r="AY97" s="183">
        <v>0.19318181818181818</v>
      </c>
      <c r="AZ97" s="170"/>
      <c r="BA97" s="169"/>
      <c r="BB97" s="169"/>
      <c r="BC97" s="171"/>
      <c r="BD97" s="182">
        <v>0.5</v>
      </c>
      <c r="BE97" s="183">
        <v>0.5</v>
      </c>
      <c r="BF97" s="170"/>
      <c r="BG97" s="169"/>
      <c r="BH97" s="169"/>
      <c r="BI97" s="171"/>
      <c r="BJ97" s="182">
        <v>0.14102564102564102</v>
      </c>
      <c r="BK97" s="183">
        <v>0.1</v>
      </c>
      <c r="BL97" s="170"/>
      <c r="BM97" s="169"/>
      <c r="BN97" s="169"/>
      <c r="BO97" s="171"/>
      <c r="BP97" s="182">
        <v>0.15116279069767441</v>
      </c>
      <c r="BQ97" s="183">
        <v>0.17647058823529413</v>
      </c>
      <c r="BR97" s="170"/>
      <c r="BS97" s="169"/>
      <c r="BT97" s="169"/>
      <c r="BU97" s="171"/>
      <c r="BV97" s="182">
        <v>0.14583333333333334</v>
      </c>
      <c r="BW97" s="183">
        <v>0.140625</v>
      </c>
      <c r="BX97" s="170"/>
      <c r="BY97" s="169"/>
      <c r="BZ97" s="169"/>
      <c r="CA97" s="171"/>
    </row>
    <row r="98" spans="1:80" s="1" customFormat="1" x14ac:dyDescent="0.3">
      <c r="A98" s="30" t="s">
        <v>96</v>
      </c>
      <c r="B98" s="15">
        <v>0.11876988335100742</v>
      </c>
      <c r="C98" s="15">
        <v>9.29054054054054E-2</v>
      </c>
      <c r="D98" s="103">
        <f t="shared" si="143"/>
        <v>0.90709459459459463</v>
      </c>
      <c r="E98" s="120">
        <f t="shared" si="145"/>
        <v>0.11876988335100742</v>
      </c>
      <c r="F98" s="121">
        <f t="shared" si="146"/>
        <v>9.29054054054054E-2</v>
      </c>
      <c r="G98" s="170">
        <f t="shared" si="147"/>
        <v>0.90709459459459463</v>
      </c>
      <c r="H98" s="120">
        <f t="shared" si="148"/>
        <v>4.7619047619047616E-2</v>
      </c>
      <c r="I98" s="121">
        <f t="shared" si="149"/>
        <v>0.16666666666666666</v>
      </c>
      <c r="J98" s="170"/>
      <c r="K98" s="170">
        <f t="shared" si="150"/>
        <v>3.1746031746031746E-3</v>
      </c>
      <c r="L98" s="170">
        <f t="shared" si="144"/>
        <v>1.8518518518518517E-2</v>
      </c>
      <c r="M98" s="171"/>
      <c r="N98" s="168">
        <v>0.14285714285714285</v>
      </c>
      <c r="O98" s="169">
        <v>0.5</v>
      </c>
      <c r="P98" s="170"/>
      <c r="Q98" s="169"/>
      <c r="R98" s="169"/>
      <c r="S98" s="171"/>
      <c r="T98" s="16">
        <v>0.15942028985507245</v>
      </c>
      <c r="U98" s="16">
        <v>9.375E-2</v>
      </c>
      <c r="V98" s="104"/>
      <c r="W98" s="16"/>
      <c r="X98" s="16"/>
      <c r="Y98" s="16"/>
      <c r="Z98" s="168">
        <v>0</v>
      </c>
      <c r="AA98" s="169">
        <v>0</v>
      </c>
      <c r="AB98" s="170"/>
      <c r="AC98" s="169"/>
      <c r="AD98" s="169"/>
      <c r="AE98" s="171"/>
      <c r="AF98" s="168">
        <v>9.0225563909774431E-2</v>
      </c>
      <c r="AG98" s="169">
        <v>9.0163934426229511E-2</v>
      </c>
      <c r="AH98" s="170"/>
      <c r="AI98" s="169"/>
      <c r="AJ98" s="169"/>
      <c r="AK98" s="171"/>
      <c r="AL98" s="168">
        <v>0.10236220472440945</v>
      </c>
      <c r="AM98" s="169">
        <v>0.11224489795918367</v>
      </c>
      <c r="AN98" s="170"/>
      <c r="AO98" s="169"/>
      <c r="AP98" s="169"/>
      <c r="AQ98" s="171"/>
      <c r="AR98" s="168">
        <v>0.14960629921259844</v>
      </c>
      <c r="AS98" s="183">
        <v>8.6956521739130432E-2</v>
      </c>
      <c r="AT98" s="170"/>
      <c r="AU98" s="169"/>
      <c r="AV98" s="169"/>
      <c r="AW98" s="171"/>
      <c r="AX98" s="182">
        <v>0.14285714285714285</v>
      </c>
      <c r="AY98" s="183">
        <v>0.11363636363636363</v>
      </c>
      <c r="AZ98" s="170"/>
      <c r="BA98" s="169"/>
      <c r="BB98" s="169"/>
      <c r="BC98" s="171"/>
      <c r="BD98" s="182">
        <v>0</v>
      </c>
      <c r="BE98" s="183">
        <v>0</v>
      </c>
      <c r="BF98" s="170"/>
      <c r="BG98" s="169"/>
      <c r="BH98" s="169"/>
      <c r="BI98" s="171"/>
      <c r="BJ98" s="182">
        <v>8.9743589743589744E-2</v>
      </c>
      <c r="BK98" s="183">
        <v>0.1</v>
      </c>
      <c r="BL98" s="170"/>
      <c r="BM98" s="169"/>
      <c r="BN98" s="169"/>
      <c r="BO98" s="171"/>
      <c r="BP98" s="182">
        <v>0.16279069767441862</v>
      </c>
      <c r="BQ98" s="183">
        <v>9.8039215686274508E-2</v>
      </c>
      <c r="BR98" s="170"/>
      <c r="BS98" s="169"/>
      <c r="BT98" s="169"/>
      <c r="BU98" s="171"/>
      <c r="BV98" s="182">
        <v>4.1666666666666664E-2</v>
      </c>
      <c r="BW98" s="183">
        <v>3.125E-2</v>
      </c>
      <c r="BX98" s="170"/>
      <c r="BY98" s="169"/>
      <c r="BZ98" s="169"/>
      <c r="CA98" s="171"/>
      <c r="CB98" s="22"/>
    </row>
    <row r="99" spans="1:80" s="22" customFormat="1" x14ac:dyDescent="0.3">
      <c r="A99" s="30" t="s">
        <v>179</v>
      </c>
      <c r="B99" s="15">
        <v>0.10498409331919406</v>
      </c>
      <c r="C99" s="15">
        <v>9.7972972972972971E-2</v>
      </c>
      <c r="D99" s="103">
        <f t="shared" si="143"/>
        <v>0.90202702702702697</v>
      </c>
      <c r="E99" s="120">
        <f t="shared" si="145"/>
        <v>0.10498409331919406</v>
      </c>
      <c r="F99" s="121">
        <f t="shared" si="146"/>
        <v>9.7972972972972971E-2</v>
      </c>
      <c r="G99" s="170">
        <f t="shared" si="147"/>
        <v>0.90202702702702697</v>
      </c>
      <c r="H99" s="120">
        <f t="shared" si="148"/>
        <v>4.7619047619047616E-2</v>
      </c>
      <c r="I99" s="121">
        <f t="shared" si="149"/>
        <v>0</v>
      </c>
      <c r="J99" s="170"/>
      <c r="K99" s="170">
        <f t="shared" si="150"/>
        <v>3.1746031746031746E-3</v>
      </c>
      <c r="L99" s="170">
        <f t="shared" si="144"/>
        <v>0</v>
      </c>
      <c r="M99" s="171"/>
      <c r="N99" s="168">
        <v>0.14285714285714285</v>
      </c>
      <c r="O99" s="169">
        <v>0</v>
      </c>
      <c r="P99" s="170"/>
      <c r="Q99" s="169"/>
      <c r="R99" s="169"/>
      <c r="S99" s="171"/>
      <c r="T99" s="16">
        <v>5.0724637681159424E-2</v>
      </c>
      <c r="U99" s="16">
        <v>5.2083333333333336E-2</v>
      </c>
      <c r="V99" s="104"/>
      <c r="W99" s="16"/>
      <c r="X99" s="16"/>
      <c r="Y99" s="16"/>
      <c r="Z99" s="168">
        <v>0</v>
      </c>
      <c r="AA99" s="169">
        <v>0</v>
      </c>
      <c r="AB99" s="170"/>
      <c r="AC99" s="169"/>
      <c r="AD99" s="169"/>
      <c r="AE99" s="171"/>
      <c r="AF99" s="168">
        <v>8.2706766917293228E-2</v>
      </c>
      <c r="AG99" s="169">
        <v>7.3770491803278687E-2</v>
      </c>
      <c r="AH99" s="170"/>
      <c r="AI99" s="169"/>
      <c r="AJ99" s="169"/>
      <c r="AK99" s="171"/>
      <c r="AL99" s="168">
        <v>0.17322834645669291</v>
      </c>
      <c r="AM99" s="169">
        <v>0.17346938775510204</v>
      </c>
      <c r="AN99" s="170"/>
      <c r="AO99" s="169"/>
      <c r="AP99" s="169"/>
      <c r="AQ99" s="171"/>
      <c r="AR99" s="168">
        <v>0.11023622047244094</v>
      </c>
      <c r="AS99" s="183">
        <v>0</v>
      </c>
      <c r="AT99" s="170"/>
      <c r="AU99" s="169"/>
      <c r="AV99" s="169"/>
      <c r="AW99" s="171"/>
      <c r="AX99" s="182">
        <v>6.4285714285714279E-2</v>
      </c>
      <c r="AY99" s="183">
        <v>9.0909090909090912E-2</v>
      </c>
      <c r="AZ99" s="170"/>
      <c r="BA99" s="169"/>
      <c r="BB99" s="169"/>
      <c r="BC99" s="171"/>
      <c r="BD99" s="182">
        <v>0</v>
      </c>
      <c r="BE99" s="183">
        <v>0</v>
      </c>
      <c r="BF99" s="170"/>
      <c r="BG99" s="169"/>
      <c r="BH99" s="169"/>
      <c r="BI99" s="171"/>
      <c r="BJ99" s="182">
        <v>0.21794871794871795</v>
      </c>
      <c r="BK99" s="183">
        <v>0.22500000000000001</v>
      </c>
      <c r="BL99" s="170"/>
      <c r="BM99" s="169"/>
      <c r="BN99" s="169"/>
      <c r="BO99" s="171"/>
      <c r="BP99" s="182">
        <v>0.11627906976744186</v>
      </c>
      <c r="BQ99" s="183">
        <v>0.11764705882352941</v>
      </c>
      <c r="BR99" s="170"/>
      <c r="BS99" s="169"/>
      <c r="BT99" s="169"/>
      <c r="BU99" s="171"/>
      <c r="BV99" s="182">
        <v>8.3333333333333329E-2</v>
      </c>
      <c r="BW99" s="183">
        <v>6.25E-2</v>
      </c>
      <c r="BX99" s="170"/>
      <c r="BY99" s="169"/>
      <c r="BZ99" s="169"/>
      <c r="CA99" s="171"/>
    </row>
    <row r="100" spans="1:80" s="1" customFormat="1" x14ac:dyDescent="0.3">
      <c r="A100" s="31" t="s">
        <v>95</v>
      </c>
      <c r="B100" s="21">
        <v>6.2566277836691414E-2</v>
      </c>
      <c r="C100" s="21">
        <v>3.7162162162162164E-2</v>
      </c>
      <c r="D100" s="103">
        <f t="shared" si="143"/>
        <v>0.96283783783783783</v>
      </c>
      <c r="E100" s="120">
        <f t="shared" si="145"/>
        <v>6.2566277836691414E-2</v>
      </c>
      <c r="F100" s="121">
        <f t="shared" si="146"/>
        <v>3.7162162162162164E-2</v>
      </c>
      <c r="G100" s="170">
        <f t="shared" si="147"/>
        <v>0.96283783783783783</v>
      </c>
      <c r="H100" s="120">
        <f t="shared" si="148"/>
        <v>0</v>
      </c>
      <c r="I100" s="121">
        <f t="shared" si="149"/>
        <v>0</v>
      </c>
      <c r="J100" s="170"/>
      <c r="K100" s="170">
        <f t="shared" si="150"/>
        <v>0</v>
      </c>
      <c r="L100" s="170">
        <f t="shared" si="144"/>
        <v>0</v>
      </c>
      <c r="M100" s="174"/>
      <c r="N100" s="172">
        <v>0</v>
      </c>
      <c r="O100" s="173">
        <v>0</v>
      </c>
      <c r="P100" s="170"/>
      <c r="Q100" s="173"/>
      <c r="R100" s="173"/>
      <c r="S100" s="174"/>
      <c r="T100" s="17">
        <v>7.2463768115942032E-2</v>
      </c>
      <c r="U100" s="17">
        <v>4.1666666666666664E-2</v>
      </c>
      <c r="V100" s="104"/>
      <c r="W100" s="17"/>
      <c r="X100" s="17"/>
      <c r="Y100" s="17"/>
      <c r="Z100" s="172">
        <v>0</v>
      </c>
      <c r="AA100" s="173">
        <v>0</v>
      </c>
      <c r="AB100" s="170"/>
      <c r="AC100" s="173"/>
      <c r="AD100" s="173"/>
      <c r="AE100" s="174"/>
      <c r="AF100" s="172">
        <v>3.7593984962406013E-2</v>
      </c>
      <c r="AG100" s="173">
        <v>3.2786885245901641E-2</v>
      </c>
      <c r="AH100" s="170"/>
      <c r="AI100" s="173"/>
      <c r="AJ100" s="173"/>
      <c r="AK100" s="174"/>
      <c r="AL100" s="172">
        <v>4.7244094488188976E-2</v>
      </c>
      <c r="AM100" s="173">
        <v>5.1020408163265307E-2</v>
      </c>
      <c r="AN100" s="170"/>
      <c r="AO100" s="173"/>
      <c r="AP100" s="173"/>
      <c r="AQ100" s="174"/>
      <c r="AR100" s="172">
        <v>0.13385826771653545</v>
      </c>
      <c r="AS100" s="196">
        <v>0</v>
      </c>
      <c r="AT100" s="170"/>
      <c r="AU100" s="173"/>
      <c r="AV100" s="173"/>
      <c r="AW100" s="174"/>
      <c r="AX100" s="195">
        <v>0.1</v>
      </c>
      <c r="AY100" s="196">
        <v>6.8181818181818177E-2</v>
      </c>
      <c r="AZ100" s="170"/>
      <c r="BA100" s="173"/>
      <c r="BB100" s="173"/>
      <c r="BC100" s="174"/>
      <c r="BD100" s="195">
        <v>0</v>
      </c>
      <c r="BE100" s="196">
        <v>0</v>
      </c>
      <c r="BF100" s="170"/>
      <c r="BG100" s="173"/>
      <c r="BH100" s="173"/>
      <c r="BI100" s="174"/>
      <c r="BJ100" s="195">
        <v>3.8461538461538464E-2</v>
      </c>
      <c r="BK100" s="196">
        <v>0.05</v>
      </c>
      <c r="BL100" s="170"/>
      <c r="BM100" s="173"/>
      <c r="BN100" s="173"/>
      <c r="BO100" s="174"/>
      <c r="BP100" s="195">
        <v>3.4883720930232558E-2</v>
      </c>
      <c r="BQ100" s="196">
        <v>1.9607843137254902E-2</v>
      </c>
      <c r="BR100" s="170"/>
      <c r="BS100" s="173"/>
      <c r="BT100" s="173"/>
      <c r="BU100" s="174"/>
      <c r="BV100" s="195">
        <v>1.0416666666666666E-2</v>
      </c>
      <c r="BW100" s="196">
        <v>0</v>
      </c>
      <c r="BX100" s="170"/>
      <c r="BY100" s="173"/>
      <c r="BZ100" s="173"/>
      <c r="CA100" s="174"/>
    </row>
    <row r="101" spans="1:80" s="22" customFormat="1" x14ac:dyDescent="0.3">
      <c r="A101" s="31" t="s">
        <v>97</v>
      </c>
      <c r="B101" s="21">
        <v>5.0901378579003183E-2</v>
      </c>
      <c r="C101" s="21">
        <v>4.0540540540540543E-2</v>
      </c>
      <c r="D101" s="103">
        <f t="shared" si="143"/>
        <v>0.95945945945945943</v>
      </c>
      <c r="E101" s="120">
        <f t="shared" si="145"/>
        <v>5.0901378579003183E-2</v>
      </c>
      <c r="F101" s="121">
        <f t="shared" si="146"/>
        <v>4.0540540540540543E-2</v>
      </c>
      <c r="G101" s="170">
        <f t="shared" si="147"/>
        <v>0.95945945945945943</v>
      </c>
      <c r="H101" s="120">
        <f t="shared" si="148"/>
        <v>0</v>
      </c>
      <c r="I101" s="121">
        <f t="shared" si="149"/>
        <v>0</v>
      </c>
      <c r="J101" s="170"/>
      <c r="K101" s="170">
        <f t="shared" si="150"/>
        <v>0</v>
      </c>
      <c r="L101" s="170">
        <f t="shared" si="144"/>
        <v>0</v>
      </c>
      <c r="M101" s="174"/>
      <c r="N101" s="172">
        <v>0</v>
      </c>
      <c r="O101" s="173">
        <v>0</v>
      </c>
      <c r="P101" s="170"/>
      <c r="Q101" s="173"/>
      <c r="R101" s="173"/>
      <c r="S101" s="174"/>
      <c r="T101" s="17">
        <v>7.2463768115942032E-2</v>
      </c>
      <c r="U101" s="17">
        <v>5.2083333333333336E-2</v>
      </c>
      <c r="V101" s="104"/>
      <c r="W101" s="17"/>
      <c r="X101" s="17"/>
      <c r="Y101" s="17"/>
      <c r="Z101" s="172">
        <v>0</v>
      </c>
      <c r="AA101" s="173">
        <v>0</v>
      </c>
      <c r="AB101" s="170"/>
      <c r="AC101" s="173"/>
      <c r="AD101" s="173"/>
      <c r="AE101" s="174"/>
      <c r="AF101" s="172">
        <v>6.0150375939849621E-2</v>
      </c>
      <c r="AG101" s="173">
        <v>5.737704918032787E-2</v>
      </c>
      <c r="AH101" s="170"/>
      <c r="AI101" s="173"/>
      <c r="AJ101" s="173"/>
      <c r="AK101" s="174"/>
      <c r="AL101" s="172">
        <v>5.5118110236220472E-2</v>
      </c>
      <c r="AM101" s="173">
        <v>6.1224489795918366E-2</v>
      </c>
      <c r="AN101" s="170"/>
      <c r="AO101" s="173"/>
      <c r="AP101" s="173"/>
      <c r="AQ101" s="174"/>
      <c r="AR101" s="172">
        <v>5.5118110236220472E-2</v>
      </c>
      <c r="AS101" s="196">
        <v>0</v>
      </c>
      <c r="AT101" s="170"/>
      <c r="AU101" s="173"/>
      <c r="AV101" s="173"/>
      <c r="AW101" s="174"/>
      <c r="AX101" s="195">
        <v>7.1428571428571425E-2</v>
      </c>
      <c r="AY101" s="196">
        <v>4.5454545454545456E-2</v>
      </c>
      <c r="AZ101" s="170"/>
      <c r="BA101" s="173"/>
      <c r="BB101" s="173"/>
      <c r="BC101" s="174"/>
      <c r="BD101" s="195">
        <v>0</v>
      </c>
      <c r="BE101" s="196">
        <v>0</v>
      </c>
      <c r="BF101" s="170"/>
      <c r="BG101" s="173"/>
      <c r="BH101" s="173"/>
      <c r="BI101" s="174"/>
      <c r="BJ101" s="195">
        <v>1.282051282051282E-2</v>
      </c>
      <c r="BK101" s="196">
        <v>0</v>
      </c>
      <c r="BL101" s="170"/>
      <c r="BM101" s="173"/>
      <c r="BN101" s="173"/>
      <c r="BO101" s="174"/>
      <c r="BP101" s="195">
        <v>3.4883720930232558E-2</v>
      </c>
      <c r="BQ101" s="196">
        <v>1.9607843137254902E-2</v>
      </c>
      <c r="BR101" s="170"/>
      <c r="BS101" s="173"/>
      <c r="BT101" s="173"/>
      <c r="BU101" s="174"/>
      <c r="BV101" s="195">
        <v>2.0833333333333332E-2</v>
      </c>
      <c r="BW101" s="196">
        <v>1.5625E-2</v>
      </c>
      <c r="BX101" s="170"/>
      <c r="BY101" s="173"/>
      <c r="BZ101" s="173"/>
      <c r="CA101" s="174"/>
      <c r="CB101" s="1"/>
    </row>
    <row r="102" spans="1:80" s="1" customFormat="1" x14ac:dyDescent="0.3">
      <c r="A102" s="30"/>
      <c r="B102"/>
      <c r="C102"/>
      <c r="D102"/>
      <c r="E102" s="129"/>
      <c r="F102"/>
      <c r="G102" s="206"/>
      <c r="H102" s="197"/>
      <c r="I102" s="177"/>
      <c r="J102" s="177"/>
      <c r="K102" s="176"/>
      <c r="L102" s="176"/>
      <c r="M102" s="178"/>
      <c r="N102" s="175"/>
      <c r="O102" s="176"/>
      <c r="P102" s="177"/>
      <c r="Q102" s="176"/>
      <c r="R102" s="176"/>
      <c r="S102" s="178"/>
      <c r="T102" s="2"/>
      <c r="U102" s="2"/>
      <c r="V102"/>
      <c r="W102" s="2"/>
      <c r="X102" s="2"/>
      <c r="Y102" s="2"/>
      <c r="Z102" s="175"/>
      <c r="AA102" s="176"/>
      <c r="AB102" s="177"/>
      <c r="AC102" s="176"/>
      <c r="AD102" s="176"/>
      <c r="AE102" s="178"/>
      <c r="AF102" s="175"/>
      <c r="AG102" s="176"/>
      <c r="AH102" s="177"/>
      <c r="AI102" s="176"/>
      <c r="AJ102" s="176"/>
      <c r="AK102" s="178"/>
      <c r="AL102" s="175"/>
      <c r="AM102" s="176"/>
      <c r="AN102" s="177"/>
      <c r="AO102" s="176"/>
      <c r="AP102" s="176"/>
      <c r="AQ102" s="178"/>
      <c r="AR102" s="175"/>
      <c r="AS102" s="177"/>
      <c r="AT102" s="177"/>
      <c r="AU102" s="176"/>
      <c r="AV102" s="176"/>
      <c r="AW102" s="178"/>
      <c r="AX102" s="197"/>
      <c r="AY102" s="177"/>
      <c r="AZ102" s="177"/>
      <c r="BA102" s="176"/>
      <c r="BB102" s="176"/>
      <c r="BC102" s="178"/>
      <c r="BD102" s="197"/>
      <c r="BE102" s="177"/>
      <c r="BF102" s="177"/>
      <c r="BG102" s="176"/>
      <c r="BH102" s="176"/>
      <c r="BI102" s="178"/>
      <c r="BJ102" s="197"/>
      <c r="BK102" s="177"/>
      <c r="BL102" s="177"/>
      <c r="BM102" s="176"/>
      <c r="BN102" s="176"/>
      <c r="BO102" s="178"/>
      <c r="BP102" s="197"/>
      <c r="BQ102" s="177"/>
      <c r="BR102" s="177"/>
      <c r="BS102" s="176"/>
      <c r="BT102" s="176"/>
      <c r="BU102" s="178"/>
      <c r="BV102" s="197"/>
      <c r="BW102" s="177"/>
      <c r="BX102" s="177"/>
      <c r="BY102" s="176"/>
      <c r="BZ102" s="176"/>
      <c r="CA102" s="178"/>
    </row>
    <row r="103" spans="1:80" x14ac:dyDescent="0.3">
      <c r="A103" s="30"/>
      <c r="B103"/>
      <c r="C103"/>
      <c r="D103"/>
      <c r="E103" s="129"/>
      <c r="F103"/>
      <c r="G103" s="206"/>
      <c r="H103" s="197"/>
      <c r="I103" s="177"/>
      <c r="J103" s="177"/>
      <c r="K103" s="176"/>
      <c r="L103" s="176"/>
      <c r="M103" s="178"/>
      <c r="N103" s="175"/>
      <c r="O103" s="176"/>
      <c r="P103" s="177"/>
      <c r="Q103" s="176"/>
      <c r="R103" s="176"/>
      <c r="S103" s="178"/>
      <c r="T103" s="2"/>
      <c r="U103" s="2"/>
      <c r="V103"/>
      <c r="W103" s="2"/>
      <c r="X103" s="2"/>
      <c r="Y103" s="2"/>
      <c r="Z103" s="175"/>
      <c r="AA103" s="176"/>
      <c r="AB103" s="177"/>
      <c r="AC103" s="176"/>
      <c r="AD103" s="176"/>
      <c r="AE103" s="178"/>
      <c r="AF103" s="175"/>
      <c r="AG103" s="176"/>
      <c r="AH103" s="177"/>
      <c r="AI103" s="176"/>
      <c r="AJ103" s="176"/>
      <c r="AK103" s="178"/>
      <c r="AL103" s="175"/>
      <c r="AM103" s="176"/>
      <c r="AN103" s="177"/>
      <c r="AO103" s="176"/>
      <c r="AP103" s="176"/>
      <c r="AQ103" s="178"/>
      <c r="AR103" s="175"/>
      <c r="AS103" s="177"/>
      <c r="AT103" s="177"/>
      <c r="AU103" s="176"/>
      <c r="AV103" s="176"/>
      <c r="AW103" s="178"/>
      <c r="AX103" s="197"/>
      <c r="AY103" s="177"/>
      <c r="AZ103" s="177"/>
      <c r="BA103" s="176"/>
      <c r="BB103" s="176"/>
      <c r="BC103" s="178"/>
      <c r="BD103" s="197"/>
      <c r="BE103" s="177"/>
      <c r="BF103" s="177"/>
      <c r="BG103" s="176"/>
      <c r="BH103" s="176"/>
      <c r="BI103" s="178"/>
      <c r="BJ103" s="197"/>
      <c r="BK103" s="177"/>
      <c r="BL103" s="177"/>
      <c r="BM103" s="176"/>
      <c r="BN103" s="176"/>
      <c r="BO103" s="178"/>
      <c r="BP103" s="197"/>
      <c r="BQ103" s="177"/>
      <c r="BR103" s="177"/>
      <c r="BS103" s="176"/>
      <c r="BT103" s="176"/>
      <c r="BU103" s="178"/>
      <c r="BV103" s="197"/>
      <c r="BW103" s="177"/>
      <c r="BX103" s="177"/>
      <c r="BY103" s="176"/>
      <c r="BZ103" s="176"/>
      <c r="CA103" s="178"/>
    </row>
    <row r="104" spans="1:80" ht="43.2" x14ac:dyDescent="0.3">
      <c r="A104" s="32" t="s">
        <v>108</v>
      </c>
      <c r="B104" s="34" t="s">
        <v>14</v>
      </c>
      <c r="C104" s="35" t="s">
        <v>155</v>
      </c>
      <c r="D104" s="35" t="s">
        <v>326</v>
      </c>
      <c r="E104" s="125" t="s">
        <v>162</v>
      </c>
      <c r="F104" s="36" t="s">
        <v>329</v>
      </c>
      <c r="G104" s="35" t="s">
        <v>327</v>
      </c>
      <c r="H104" s="9" t="s">
        <v>158</v>
      </c>
      <c r="I104" s="154" t="s">
        <v>161</v>
      </c>
      <c r="J104" s="35" t="s">
        <v>326</v>
      </c>
      <c r="K104" s="153" t="s">
        <v>177</v>
      </c>
      <c r="L104" s="153" t="s">
        <v>331</v>
      </c>
      <c r="M104" s="127" t="s">
        <v>327</v>
      </c>
      <c r="N104" s="6" t="s">
        <v>112</v>
      </c>
      <c r="O104" s="153" t="s">
        <v>332</v>
      </c>
      <c r="P104" s="35" t="s">
        <v>326</v>
      </c>
      <c r="Q104" s="153" t="s">
        <v>174</v>
      </c>
      <c r="R104" s="153" t="s">
        <v>331</v>
      </c>
      <c r="S104" s="127" t="s">
        <v>327</v>
      </c>
      <c r="T104" s="3" t="s">
        <v>111</v>
      </c>
      <c r="U104" s="3" t="s">
        <v>145</v>
      </c>
      <c r="V104" s="35" t="s">
        <v>326</v>
      </c>
      <c r="W104" s="3" t="s">
        <v>171</v>
      </c>
      <c r="X104" s="3" t="s">
        <v>331</v>
      </c>
      <c r="Y104" s="35" t="s">
        <v>327</v>
      </c>
      <c r="Z104" s="6" t="s">
        <v>113</v>
      </c>
      <c r="AA104" s="153" t="s">
        <v>146</v>
      </c>
      <c r="AB104" s="35" t="s">
        <v>326</v>
      </c>
      <c r="AC104" s="153" t="s">
        <v>173</v>
      </c>
      <c r="AD104" s="153" t="s">
        <v>331</v>
      </c>
      <c r="AE104" s="127" t="s">
        <v>327</v>
      </c>
      <c r="AF104" s="6" t="s">
        <v>82</v>
      </c>
      <c r="AG104" s="7" t="s">
        <v>147</v>
      </c>
      <c r="AH104" s="35" t="s">
        <v>326</v>
      </c>
      <c r="AI104" s="153" t="s">
        <v>163</v>
      </c>
      <c r="AJ104" s="153" t="s">
        <v>331</v>
      </c>
      <c r="AK104" s="127" t="s">
        <v>327</v>
      </c>
      <c r="AL104" s="6" t="s">
        <v>114</v>
      </c>
      <c r="AM104" s="153" t="s">
        <v>148</v>
      </c>
      <c r="AN104" s="35" t="s">
        <v>326</v>
      </c>
      <c r="AO104" s="153" t="s">
        <v>164</v>
      </c>
      <c r="AP104" s="153" t="s">
        <v>331</v>
      </c>
      <c r="AQ104" s="127" t="s">
        <v>327</v>
      </c>
      <c r="AR104" s="6" t="s">
        <v>115</v>
      </c>
      <c r="AS104" s="153" t="s">
        <v>149</v>
      </c>
      <c r="AT104" s="35" t="s">
        <v>326</v>
      </c>
      <c r="AU104" s="153" t="s">
        <v>165</v>
      </c>
      <c r="AV104" s="153" t="s">
        <v>331</v>
      </c>
      <c r="AW104" s="127" t="s">
        <v>327</v>
      </c>
      <c r="AX104" s="6" t="s">
        <v>116</v>
      </c>
      <c r="AY104" s="153" t="s">
        <v>150</v>
      </c>
      <c r="AZ104" s="35" t="s">
        <v>326</v>
      </c>
      <c r="BA104" s="153" t="s">
        <v>166</v>
      </c>
      <c r="BB104" s="153" t="s">
        <v>331</v>
      </c>
      <c r="BC104" s="127" t="s">
        <v>327</v>
      </c>
      <c r="BD104" s="6" t="s">
        <v>117</v>
      </c>
      <c r="BE104" s="153" t="s">
        <v>151</v>
      </c>
      <c r="BF104" s="35" t="s">
        <v>326</v>
      </c>
      <c r="BG104" s="153" t="s">
        <v>167</v>
      </c>
      <c r="BH104" s="153" t="s">
        <v>331</v>
      </c>
      <c r="BI104" s="127" t="s">
        <v>327</v>
      </c>
      <c r="BJ104" s="6" t="s">
        <v>118</v>
      </c>
      <c r="BK104" s="153" t="s">
        <v>152</v>
      </c>
      <c r="BL104" s="35" t="s">
        <v>326</v>
      </c>
      <c r="BM104" s="153" t="s">
        <v>168</v>
      </c>
      <c r="BN104" s="153" t="s">
        <v>331</v>
      </c>
      <c r="BO104" s="127" t="s">
        <v>327</v>
      </c>
      <c r="BP104" s="6" t="s">
        <v>119</v>
      </c>
      <c r="BQ104" s="153" t="s">
        <v>153</v>
      </c>
      <c r="BR104" s="35" t="s">
        <v>326</v>
      </c>
      <c r="BS104" s="153" t="s">
        <v>169</v>
      </c>
      <c r="BT104" s="153" t="s">
        <v>331</v>
      </c>
      <c r="BU104" s="127" t="s">
        <v>327</v>
      </c>
      <c r="BV104" s="6" t="s">
        <v>120</v>
      </c>
      <c r="BW104" s="153" t="s">
        <v>154</v>
      </c>
      <c r="BX104" s="35" t="s">
        <v>326</v>
      </c>
      <c r="BY104" s="153" t="s">
        <v>170</v>
      </c>
      <c r="BZ104" s="153" t="s">
        <v>331</v>
      </c>
      <c r="CA104" s="127" t="s">
        <v>327</v>
      </c>
    </row>
    <row r="105" spans="1:80" x14ac:dyDescent="0.3">
      <c r="A105" s="30" t="s">
        <v>101</v>
      </c>
      <c r="B105" s="215">
        <v>671</v>
      </c>
      <c r="C105" s="74">
        <v>371</v>
      </c>
      <c r="D105" s="74">
        <v>300</v>
      </c>
      <c r="E105" s="120">
        <f>B105/$B$6</f>
        <v>0.71155885471898195</v>
      </c>
      <c r="F105" s="121">
        <f>C105/$C$6</f>
        <v>0.62668918918918914</v>
      </c>
      <c r="G105" s="121">
        <f>D105/$D$6</f>
        <v>0.85470085470085466</v>
      </c>
      <c r="H105" s="208">
        <f t="shared" ref="H105:H110" si="151">N105+Z105+BD105</f>
        <v>14</v>
      </c>
      <c r="I105" s="157">
        <f t="shared" ref="I105:I110" si="152">O105+AA105+BE105</f>
        <v>8</v>
      </c>
      <c r="J105" s="157">
        <f t="shared" ref="J105:J110" si="153">H105-I105</f>
        <v>6</v>
      </c>
      <c r="K105" s="128">
        <f>H105/$H$6</f>
        <v>0.93333333333333335</v>
      </c>
      <c r="L105" s="128">
        <f>I105/$I$6</f>
        <v>0.88888888888888884</v>
      </c>
      <c r="M105" s="124">
        <f t="shared" ref="M105" si="154">J105/$J$6</f>
        <v>1</v>
      </c>
      <c r="N105" s="4">
        <v>7</v>
      </c>
      <c r="O105" s="4">
        <v>2</v>
      </c>
      <c r="P105" s="157">
        <f>N105-O105</f>
        <v>5</v>
      </c>
      <c r="Q105" s="217">
        <f>N105/N6</f>
        <v>1</v>
      </c>
      <c r="R105" s="217">
        <f>O105/O6</f>
        <v>1</v>
      </c>
      <c r="S105" s="218">
        <f>P105/P6</f>
        <v>1</v>
      </c>
      <c r="T105" s="4">
        <v>77</v>
      </c>
      <c r="U105" s="4">
        <v>43</v>
      </c>
      <c r="V105" s="157">
        <f>T105-U105</f>
        <v>34</v>
      </c>
      <c r="W105" s="217">
        <f>T105/T6</f>
        <v>0.55797101449275366</v>
      </c>
      <c r="X105" s="217">
        <f>U105/U6</f>
        <v>0.44791666666666669</v>
      </c>
      <c r="Y105" s="218">
        <f>V105/V6</f>
        <v>0.80952380952380953</v>
      </c>
      <c r="Z105" s="4">
        <v>5</v>
      </c>
      <c r="AA105" s="4">
        <v>4</v>
      </c>
      <c r="AB105" s="157">
        <f>Z105-AA105</f>
        <v>1</v>
      </c>
      <c r="AC105" s="217">
        <f>Z105/Z6</f>
        <v>0.83333333333333337</v>
      </c>
      <c r="AD105" s="217">
        <f>AA105/AA6</f>
        <v>0.8</v>
      </c>
      <c r="AE105" s="218">
        <f>AB105/AB6</f>
        <v>1</v>
      </c>
      <c r="AF105" s="4">
        <v>84</v>
      </c>
      <c r="AG105" s="4">
        <v>77</v>
      </c>
      <c r="AH105" s="157">
        <f>AF105-AG105</f>
        <v>7</v>
      </c>
      <c r="AI105" s="217">
        <f>AF105/AF6</f>
        <v>0.63157894736842102</v>
      </c>
      <c r="AJ105" s="217">
        <f>AG105/AG6</f>
        <v>0.63114754098360659</v>
      </c>
      <c r="AK105" s="218">
        <f>AH105/AH6</f>
        <v>0.63636363636363635</v>
      </c>
      <c r="AL105" s="4">
        <v>91</v>
      </c>
      <c r="AM105" s="4">
        <v>66</v>
      </c>
      <c r="AN105" s="157">
        <f>AL105-AM105</f>
        <v>25</v>
      </c>
      <c r="AO105" s="217">
        <f>AL105/AL6</f>
        <v>0.71653543307086609</v>
      </c>
      <c r="AP105" s="217">
        <f>AM105/AM6</f>
        <v>0.67346938775510201</v>
      </c>
      <c r="AQ105" s="218">
        <f>AN105/AN6</f>
        <v>0.86206896551724133</v>
      </c>
      <c r="AR105" s="4">
        <v>112</v>
      </c>
      <c r="AS105" s="4">
        <v>16</v>
      </c>
      <c r="AT105" s="157">
        <f>AR105-AS105</f>
        <v>96</v>
      </c>
      <c r="AU105" s="217">
        <f>AR105/AR6</f>
        <v>0.88188976377952755</v>
      </c>
      <c r="AV105" s="217">
        <f>AS105/AS6</f>
        <v>0.69565217391304346</v>
      </c>
      <c r="AW105" s="218">
        <f>AT105/AT6</f>
        <v>0.92307692307692313</v>
      </c>
      <c r="AX105" s="4">
        <v>101</v>
      </c>
      <c r="AY105" s="4">
        <v>58</v>
      </c>
      <c r="AZ105" s="157">
        <f>AX105-AY105</f>
        <v>43</v>
      </c>
      <c r="BA105" s="217">
        <f>AX105/AX6</f>
        <v>0.72142857142857142</v>
      </c>
      <c r="BB105" s="217">
        <f>AY105/AY6</f>
        <v>0.65909090909090906</v>
      </c>
      <c r="BC105" s="218">
        <f>AZ105/AZ6</f>
        <v>0.82692307692307687</v>
      </c>
      <c r="BD105" s="4">
        <v>2</v>
      </c>
      <c r="BE105" s="4">
        <v>2</v>
      </c>
      <c r="BF105" s="157">
        <f>BD105-BE105</f>
        <v>0</v>
      </c>
      <c r="BG105" s="217">
        <f>BD105/BD6</f>
        <v>1</v>
      </c>
      <c r="BH105" s="217">
        <f>BE105/BE6</f>
        <v>1</v>
      </c>
      <c r="BI105" s="218" t="e">
        <f>BF105/BF6</f>
        <v>#DIV/0!</v>
      </c>
      <c r="BJ105" s="4">
        <v>55</v>
      </c>
      <c r="BK105" s="4">
        <v>25</v>
      </c>
      <c r="BL105" s="157">
        <f>BJ105-BK105</f>
        <v>30</v>
      </c>
      <c r="BM105" s="217">
        <f>BJ105/BJ6</f>
        <v>0.70512820512820518</v>
      </c>
      <c r="BN105" s="217">
        <f>BK105/BK6</f>
        <v>0.625</v>
      </c>
      <c r="BO105" s="218">
        <f>BL105/BL6</f>
        <v>0.78947368421052633</v>
      </c>
      <c r="BP105" s="4">
        <v>61</v>
      </c>
      <c r="BQ105" s="4">
        <v>30</v>
      </c>
      <c r="BR105" s="157">
        <f>BP105-BQ105</f>
        <v>31</v>
      </c>
      <c r="BS105" s="217">
        <f>BP105/BP6</f>
        <v>0.70930232558139539</v>
      </c>
      <c r="BT105" s="217">
        <f>BQ105/BQ6</f>
        <v>0.58823529411764708</v>
      </c>
      <c r="BU105" s="218">
        <f>BR105/BR6</f>
        <v>0.88571428571428568</v>
      </c>
      <c r="BV105" s="4">
        <v>73</v>
      </c>
      <c r="BW105" s="4">
        <v>47</v>
      </c>
      <c r="BX105" s="157">
        <f>BV105-BW105</f>
        <v>26</v>
      </c>
      <c r="BY105" s="217">
        <f>BV105/BV6</f>
        <v>0.76041666666666663</v>
      </c>
      <c r="BZ105" s="217">
        <f>BW105/BW6</f>
        <v>0.734375</v>
      </c>
      <c r="CA105" s="218">
        <f>BX105/BX6</f>
        <v>0.8125</v>
      </c>
    </row>
    <row r="106" spans="1:80" s="1" customFormat="1" x14ac:dyDescent="0.3">
      <c r="A106" s="31" t="s">
        <v>102</v>
      </c>
      <c r="B106" s="216">
        <v>243</v>
      </c>
      <c r="C106" s="216">
        <v>164</v>
      </c>
      <c r="D106" s="74">
        <v>79</v>
      </c>
      <c r="E106" s="120">
        <f t="shared" ref="E106:E110" si="155">B106/$B$6</f>
        <v>0.25768822905620359</v>
      </c>
      <c r="F106" s="121">
        <f t="shared" ref="F106:F110" si="156">C106/$C$6</f>
        <v>0.27702702702702703</v>
      </c>
      <c r="G106" s="121">
        <f t="shared" ref="G106:G110" si="157">D106/$D$6</f>
        <v>0.22507122507122507</v>
      </c>
      <c r="H106" s="208">
        <f t="shared" si="151"/>
        <v>3</v>
      </c>
      <c r="I106" s="157">
        <f t="shared" si="152"/>
        <v>2</v>
      </c>
      <c r="J106" s="157">
        <f t="shared" si="153"/>
        <v>1</v>
      </c>
      <c r="K106" s="128">
        <f t="shared" ref="K106:K110" si="158">H106/$H$6</f>
        <v>0.2</v>
      </c>
      <c r="L106" s="128">
        <f t="shared" ref="L106:L110" si="159">I106/$I$6</f>
        <v>0.22222222222222221</v>
      </c>
      <c r="M106" s="124">
        <f t="shared" ref="M106:M110" si="160">J106/$J$6</f>
        <v>0.16666666666666666</v>
      </c>
      <c r="N106" s="4">
        <v>2</v>
      </c>
      <c r="O106" s="4">
        <v>1</v>
      </c>
      <c r="P106" s="157">
        <f t="shared" ref="P106:P110" si="161">N106-O106</f>
        <v>1</v>
      </c>
      <c r="Q106" s="217">
        <f>N106/N6</f>
        <v>0.2857142857142857</v>
      </c>
      <c r="R106" s="217">
        <f>O106/O6</f>
        <v>0.5</v>
      </c>
      <c r="S106" s="218">
        <f>P106/P6</f>
        <v>0.2</v>
      </c>
      <c r="T106" s="4">
        <v>19</v>
      </c>
      <c r="U106" s="4">
        <v>18</v>
      </c>
      <c r="V106" s="157">
        <f t="shared" ref="V106:V110" si="162">T106-U106</f>
        <v>1</v>
      </c>
      <c r="W106" s="217">
        <f>T106/T6</f>
        <v>0.13768115942028986</v>
      </c>
      <c r="X106" s="217">
        <f>U106/U6</f>
        <v>0.1875</v>
      </c>
      <c r="Y106" s="218">
        <f>V106/V6</f>
        <v>2.3809523809523808E-2</v>
      </c>
      <c r="Z106" s="4">
        <v>1</v>
      </c>
      <c r="AA106" s="4">
        <v>1</v>
      </c>
      <c r="AB106" s="157">
        <f t="shared" ref="AB106:AB110" si="163">Z106-AA106</f>
        <v>0</v>
      </c>
      <c r="AC106" s="217">
        <f>Z106/Z6</f>
        <v>0.16666666666666666</v>
      </c>
      <c r="AD106" s="217">
        <f>AA106/AA6</f>
        <v>0.2</v>
      </c>
      <c r="AE106" s="218">
        <f>AB106/AB6</f>
        <v>0</v>
      </c>
      <c r="AF106" s="4">
        <v>29</v>
      </c>
      <c r="AG106" s="4">
        <v>27</v>
      </c>
      <c r="AH106" s="157">
        <f t="shared" ref="AH106:AH110" si="164">AF106-AG106</f>
        <v>2</v>
      </c>
      <c r="AI106" s="217">
        <f>AF106/AF6</f>
        <v>0.21804511278195488</v>
      </c>
      <c r="AJ106" s="217">
        <f>AG106/AG6</f>
        <v>0.22131147540983606</v>
      </c>
      <c r="AK106" s="218">
        <f>AH106/AH6</f>
        <v>0.18181818181818182</v>
      </c>
      <c r="AL106" s="4">
        <v>29</v>
      </c>
      <c r="AM106" s="4">
        <v>24</v>
      </c>
      <c r="AN106" s="157">
        <f t="shared" ref="AN106:AN110" si="165">AL106-AM106</f>
        <v>5</v>
      </c>
      <c r="AO106" s="217">
        <f>AL106/AL6</f>
        <v>0.2283464566929134</v>
      </c>
      <c r="AP106" s="217">
        <f>AM106/AM6</f>
        <v>0.24489795918367346</v>
      </c>
      <c r="AQ106" s="218">
        <f>AN106/AN6</f>
        <v>0.17241379310344829</v>
      </c>
      <c r="AR106" s="4">
        <v>7</v>
      </c>
      <c r="AS106" s="4">
        <v>0</v>
      </c>
      <c r="AT106" s="157">
        <f t="shared" ref="AT106:AT110" si="166">AR106-AS106</f>
        <v>7</v>
      </c>
      <c r="AU106" s="217">
        <f>AR106/AR6</f>
        <v>5.5118110236220472E-2</v>
      </c>
      <c r="AV106" s="217">
        <f>AS106/AS6</f>
        <v>0</v>
      </c>
      <c r="AW106" s="218">
        <f>AT106/AT6</f>
        <v>6.7307692307692304E-2</v>
      </c>
      <c r="AX106" s="4">
        <v>22</v>
      </c>
      <c r="AY106" s="4">
        <v>19</v>
      </c>
      <c r="AZ106" s="157">
        <f t="shared" ref="AZ106:AZ110" si="167">AX106-AY106</f>
        <v>3</v>
      </c>
      <c r="BA106" s="217">
        <f>AX106/AX6</f>
        <v>0.15714285714285714</v>
      </c>
      <c r="BB106" s="217">
        <f>AY106/AY6</f>
        <v>0.21590909090909091</v>
      </c>
      <c r="BC106" s="218">
        <f>AZ106/AZ6</f>
        <v>5.7692307692307696E-2</v>
      </c>
      <c r="BD106" s="4">
        <v>0</v>
      </c>
      <c r="BE106" s="4">
        <v>0</v>
      </c>
      <c r="BF106" s="157">
        <f t="shared" ref="BF106:BF110" si="168">BD106-BE106</f>
        <v>0</v>
      </c>
      <c r="BG106" s="217">
        <f>BD106/BD6</f>
        <v>0</v>
      </c>
      <c r="BH106" s="217">
        <f>BE106/BE6</f>
        <v>0</v>
      </c>
      <c r="BI106" s="218" t="e">
        <f>BF106/BF6</f>
        <v>#DIV/0!</v>
      </c>
      <c r="BJ106" s="4">
        <v>10</v>
      </c>
      <c r="BK106" s="4">
        <v>9</v>
      </c>
      <c r="BL106" s="157">
        <f t="shared" ref="BL106:BL110" si="169">BJ106-BK106</f>
        <v>1</v>
      </c>
      <c r="BM106" s="217">
        <f>BJ106/BJ6</f>
        <v>0.12820512820512819</v>
      </c>
      <c r="BN106" s="217">
        <f>BK106/BK6</f>
        <v>0.22500000000000001</v>
      </c>
      <c r="BO106" s="218">
        <f>BL106/BL6</f>
        <v>2.6315789473684209E-2</v>
      </c>
      <c r="BP106" s="4">
        <v>9</v>
      </c>
      <c r="BQ106" s="4">
        <v>8</v>
      </c>
      <c r="BR106" s="157">
        <f t="shared" ref="BR106:BR110" si="170">BP106-BQ106</f>
        <v>1</v>
      </c>
      <c r="BS106" s="217">
        <f>BP106/BP6</f>
        <v>0.10465116279069768</v>
      </c>
      <c r="BT106" s="217">
        <f>BQ106/BQ6</f>
        <v>0.15686274509803921</v>
      </c>
      <c r="BU106" s="218">
        <f>BR106/BR6</f>
        <v>2.8571428571428571E-2</v>
      </c>
      <c r="BV106" s="4">
        <v>21</v>
      </c>
      <c r="BW106" s="4">
        <v>15</v>
      </c>
      <c r="BX106" s="157">
        <f t="shared" ref="BX106:BX110" si="171">BV106-BW106</f>
        <v>6</v>
      </c>
      <c r="BY106" s="217">
        <f>BV106/BV6</f>
        <v>0.21875</v>
      </c>
      <c r="BZ106" s="217">
        <f>BW106/BW6</f>
        <v>0.234375</v>
      </c>
      <c r="CA106" s="218">
        <f>BX106/BX6</f>
        <v>0.1875</v>
      </c>
    </row>
    <row r="107" spans="1:80" s="22" customFormat="1" x14ac:dyDescent="0.3">
      <c r="A107" s="30" t="s">
        <v>103</v>
      </c>
      <c r="B107" s="74">
        <v>149</v>
      </c>
      <c r="C107" s="74">
        <v>122</v>
      </c>
      <c r="D107" s="74">
        <v>27</v>
      </c>
      <c r="E107" s="120">
        <f t="shared" si="155"/>
        <v>0.15800636267232238</v>
      </c>
      <c r="F107" s="121">
        <f t="shared" si="156"/>
        <v>0.20608108108108109</v>
      </c>
      <c r="G107" s="121">
        <f t="shared" si="157"/>
        <v>7.6923076923076927E-2</v>
      </c>
      <c r="H107" s="208">
        <f t="shared" si="151"/>
        <v>4</v>
      </c>
      <c r="I107" s="157">
        <f t="shared" si="152"/>
        <v>3</v>
      </c>
      <c r="J107" s="157">
        <f t="shared" si="153"/>
        <v>1</v>
      </c>
      <c r="K107" s="128">
        <f t="shared" si="158"/>
        <v>0.26666666666666666</v>
      </c>
      <c r="L107" s="128">
        <f t="shared" si="159"/>
        <v>0.33333333333333331</v>
      </c>
      <c r="M107" s="124">
        <f t="shared" si="160"/>
        <v>0.16666666666666666</v>
      </c>
      <c r="N107" s="4">
        <v>2</v>
      </c>
      <c r="O107" s="4">
        <v>1</v>
      </c>
      <c r="P107" s="157">
        <f t="shared" si="161"/>
        <v>1</v>
      </c>
      <c r="Q107" s="217">
        <f>N107/N6</f>
        <v>0.2857142857142857</v>
      </c>
      <c r="R107" s="217">
        <f>O107/O6</f>
        <v>0.5</v>
      </c>
      <c r="S107" s="218">
        <f>P107/P6</f>
        <v>0.2</v>
      </c>
      <c r="T107" s="4">
        <v>30</v>
      </c>
      <c r="U107" s="4">
        <v>17</v>
      </c>
      <c r="V107" s="157">
        <f t="shared" si="162"/>
        <v>13</v>
      </c>
      <c r="W107" s="217">
        <f>T107/T6</f>
        <v>0.21739130434782608</v>
      </c>
      <c r="X107" s="217">
        <f>U107/U6</f>
        <v>0.17708333333333334</v>
      </c>
      <c r="Y107" s="218">
        <f>V107/V6</f>
        <v>0.30952380952380953</v>
      </c>
      <c r="Z107" s="4">
        <v>2</v>
      </c>
      <c r="AA107" s="4">
        <v>2</v>
      </c>
      <c r="AB107" s="157">
        <f t="shared" si="163"/>
        <v>0</v>
      </c>
      <c r="AC107" s="217">
        <f>Z107/Z6</f>
        <v>0.33333333333333331</v>
      </c>
      <c r="AD107" s="217">
        <f>AA107/AA6</f>
        <v>0.4</v>
      </c>
      <c r="AE107" s="218">
        <f>AB107/AB6</f>
        <v>0</v>
      </c>
      <c r="AF107" s="4">
        <v>41</v>
      </c>
      <c r="AG107" s="4">
        <v>37</v>
      </c>
      <c r="AH107" s="157">
        <f t="shared" si="164"/>
        <v>4</v>
      </c>
      <c r="AI107" s="217">
        <f>AF107/AF6</f>
        <v>0.30827067669172931</v>
      </c>
      <c r="AJ107" s="217">
        <f>AG107/AG6</f>
        <v>0.30327868852459017</v>
      </c>
      <c r="AK107" s="218">
        <f>AH107/AH6</f>
        <v>0.36363636363636365</v>
      </c>
      <c r="AL107" s="4">
        <v>38</v>
      </c>
      <c r="AM107" s="4">
        <v>32</v>
      </c>
      <c r="AN107" s="157">
        <f t="shared" si="165"/>
        <v>6</v>
      </c>
      <c r="AO107" s="217">
        <f>AL107/AL6</f>
        <v>0.29921259842519687</v>
      </c>
      <c r="AP107" s="217">
        <f>AM107/AM6</f>
        <v>0.32653061224489793</v>
      </c>
      <c r="AQ107" s="218">
        <f>AN107/AN6</f>
        <v>0.20689655172413793</v>
      </c>
      <c r="AR107" s="4">
        <v>19</v>
      </c>
      <c r="AS107" s="4">
        <v>3</v>
      </c>
      <c r="AT107" s="157">
        <f t="shared" si="166"/>
        <v>16</v>
      </c>
      <c r="AU107" s="217">
        <f>AR107/AR6</f>
        <v>0.14960629921259844</v>
      </c>
      <c r="AV107" s="217">
        <f>AS107/AS6</f>
        <v>0.13043478260869565</v>
      </c>
      <c r="AW107" s="218">
        <f>AT107/AT6</f>
        <v>0.15384615384615385</v>
      </c>
      <c r="AX107" s="4">
        <v>35</v>
      </c>
      <c r="AY107" s="4">
        <v>26</v>
      </c>
      <c r="AZ107" s="157">
        <f t="shared" si="167"/>
        <v>9</v>
      </c>
      <c r="BA107" s="217">
        <f>AX107/AX6</f>
        <v>0.25</v>
      </c>
      <c r="BB107" s="217">
        <f>AY107/AY6</f>
        <v>0.29545454545454547</v>
      </c>
      <c r="BC107" s="218">
        <f>AZ107/AZ6</f>
        <v>0.17307692307692307</v>
      </c>
      <c r="BD107" s="4">
        <v>0</v>
      </c>
      <c r="BE107" s="4">
        <v>0</v>
      </c>
      <c r="BF107" s="157">
        <f t="shared" si="168"/>
        <v>0</v>
      </c>
      <c r="BG107" s="217">
        <f>BD107/BD6</f>
        <v>0</v>
      </c>
      <c r="BH107" s="217">
        <f>BE107/BE6</f>
        <v>0</v>
      </c>
      <c r="BI107" s="218" t="e">
        <f>BF107/BF6</f>
        <v>#DIV/0!</v>
      </c>
      <c r="BJ107" s="4">
        <v>25</v>
      </c>
      <c r="BK107" s="4">
        <v>14</v>
      </c>
      <c r="BL107" s="157">
        <f t="shared" si="169"/>
        <v>11</v>
      </c>
      <c r="BM107" s="217">
        <f>BJ107/BJ6</f>
        <v>0.32051282051282054</v>
      </c>
      <c r="BN107" s="217">
        <f>BK107/BK6</f>
        <v>0.35</v>
      </c>
      <c r="BO107" s="218">
        <f>BL107/BL6</f>
        <v>0.28947368421052633</v>
      </c>
      <c r="BP107" s="4">
        <v>21</v>
      </c>
      <c r="BQ107" s="4">
        <v>12</v>
      </c>
      <c r="BR107" s="157">
        <f t="shared" si="170"/>
        <v>9</v>
      </c>
      <c r="BS107" s="217">
        <f>BP107/BP6</f>
        <v>0.2441860465116279</v>
      </c>
      <c r="BT107" s="217">
        <f>BQ107/BQ6</f>
        <v>0.23529411764705882</v>
      </c>
      <c r="BU107" s="218">
        <f>BR107/BR6</f>
        <v>0.25714285714285712</v>
      </c>
      <c r="BV107" s="4">
        <v>29</v>
      </c>
      <c r="BW107" s="4">
        <v>20</v>
      </c>
      <c r="BX107" s="157">
        <f t="shared" si="171"/>
        <v>9</v>
      </c>
      <c r="BY107" s="217">
        <f>BV107/BV6</f>
        <v>0.30208333333333331</v>
      </c>
      <c r="BZ107" s="217">
        <f>BW107/BW6</f>
        <v>0.3125</v>
      </c>
      <c r="CA107" s="218">
        <f>BX107/BX6</f>
        <v>0.28125</v>
      </c>
    </row>
    <row r="108" spans="1:80" s="1" customFormat="1" x14ac:dyDescent="0.3">
      <c r="A108" s="31" t="s">
        <v>104</v>
      </c>
      <c r="B108" s="216">
        <v>669</v>
      </c>
      <c r="C108" s="216">
        <v>369</v>
      </c>
      <c r="D108" s="74">
        <v>300</v>
      </c>
      <c r="E108" s="120">
        <f t="shared" si="155"/>
        <v>0.70943796394485681</v>
      </c>
      <c r="F108" s="121">
        <f t="shared" si="156"/>
        <v>0.62331081081081086</v>
      </c>
      <c r="G108" s="121">
        <f t="shared" si="157"/>
        <v>0.85470085470085466</v>
      </c>
      <c r="H108" s="208">
        <f t="shared" si="151"/>
        <v>12</v>
      </c>
      <c r="I108" s="157">
        <f t="shared" si="152"/>
        <v>7</v>
      </c>
      <c r="J108" s="157">
        <f t="shared" si="153"/>
        <v>5</v>
      </c>
      <c r="K108" s="128">
        <f t="shared" si="158"/>
        <v>0.8</v>
      </c>
      <c r="L108" s="128">
        <f t="shared" si="159"/>
        <v>0.77777777777777779</v>
      </c>
      <c r="M108" s="124">
        <f t="shared" si="160"/>
        <v>0.83333333333333337</v>
      </c>
      <c r="N108" s="4">
        <v>6</v>
      </c>
      <c r="O108" s="4">
        <v>2</v>
      </c>
      <c r="P108" s="157">
        <f t="shared" si="161"/>
        <v>4</v>
      </c>
      <c r="Q108" s="217">
        <f>N108/N6</f>
        <v>0.8571428571428571</v>
      </c>
      <c r="R108" s="217">
        <f>O108/O6</f>
        <v>1</v>
      </c>
      <c r="S108" s="218">
        <f>P108/P6</f>
        <v>0.8</v>
      </c>
      <c r="T108" s="4">
        <v>77</v>
      </c>
      <c r="U108" s="4">
        <v>41</v>
      </c>
      <c r="V108" s="157">
        <f t="shared" si="162"/>
        <v>36</v>
      </c>
      <c r="W108" s="217">
        <f>T108/T6</f>
        <v>0.55797101449275366</v>
      </c>
      <c r="X108" s="217">
        <f>U108/U6</f>
        <v>0.42708333333333331</v>
      </c>
      <c r="Y108" s="218">
        <f>V108/V6</f>
        <v>0.8571428571428571</v>
      </c>
      <c r="Z108" s="4">
        <v>5</v>
      </c>
      <c r="AA108" s="4">
        <v>4</v>
      </c>
      <c r="AB108" s="157">
        <f t="shared" si="163"/>
        <v>1</v>
      </c>
      <c r="AC108" s="217">
        <f>Z108/Z6</f>
        <v>0.83333333333333337</v>
      </c>
      <c r="AD108" s="217">
        <f>AA108/AA6</f>
        <v>0.8</v>
      </c>
      <c r="AE108" s="218">
        <f>AB108/AB6</f>
        <v>1</v>
      </c>
      <c r="AF108" s="4">
        <v>88</v>
      </c>
      <c r="AG108" s="4">
        <v>80</v>
      </c>
      <c r="AH108" s="157">
        <f t="shared" si="164"/>
        <v>8</v>
      </c>
      <c r="AI108" s="217">
        <f>AF108/AF6</f>
        <v>0.66165413533834583</v>
      </c>
      <c r="AJ108" s="217">
        <f>AG108/AG6</f>
        <v>0.65573770491803274</v>
      </c>
      <c r="AK108" s="218">
        <f>AH108/AH6</f>
        <v>0.72727272727272729</v>
      </c>
      <c r="AL108" s="4">
        <v>90</v>
      </c>
      <c r="AM108" s="4">
        <v>66</v>
      </c>
      <c r="AN108" s="157">
        <f t="shared" si="165"/>
        <v>24</v>
      </c>
      <c r="AO108" s="217">
        <f>AL108/AL6</f>
        <v>0.70866141732283461</v>
      </c>
      <c r="AP108" s="217">
        <f>AM108/AM6</f>
        <v>0.67346938775510201</v>
      </c>
      <c r="AQ108" s="218">
        <f>AN108/AN6</f>
        <v>0.82758620689655171</v>
      </c>
      <c r="AR108" s="4">
        <v>112</v>
      </c>
      <c r="AS108" s="4">
        <v>16</v>
      </c>
      <c r="AT108" s="157">
        <f t="shared" si="166"/>
        <v>96</v>
      </c>
      <c r="AU108" s="217">
        <f>AR108/AR6</f>
        <v>0.88188976377952755</v>
      </c>
      <c r="AV108" s="217">
        <f>AS108/AS6</f>
        <v>0.69565217391304346</v>
      </c>
      <c r="AW108" s="218">
        <f>AT108/AT6</f>
        <v>0.92307692307692313</v>
      </c>
      <c r="AX108" s="4">
        <v>106</v>
      </c>
      <c r="AY108" s="4">
        <v>60</v>
      </c>
      <c r="AZ108" s="157">
        <f t="shared" si="167"/>
        <v>46</v>
      </c>
      <c r="BA108" s="217">
        <f>AX108/AX6</f>
        <v>0.75714285714285712</v>
      </c>
      <c r="BB108" s="217">
        <f>AY108/AY6</f>
        <v>0.68181818181818177</v>
      </c>
      <c r="BC108" s="218">
        <f>AZ108/AZ6</f>
        <v>0.88461538461538458</v>
      </c>
      <c r="BD108" s="4">
        <v>1</v>
      </c>
      <c r="BE108" s="4">
        <v>1</v>
      </c>
      <c r="BF108" s="157">
        <f t="shared" si="168"/>
        <v>0</v>
      </c>
      <c r="BG108" s="217">
        <f>BD108/BD6</f>
        <v>0.5</v>
      </c>
      <c r="BH108" s="217">
        <f>BE108/BE6</f>
        <v>0.5</v>
      </c>
      <c r="BI108" s="218" t="e">
        <f>BF108/BF6</f>
        <v>#DIV/0!</v>
      </c>
      <c r="BJ108" s="4">
        <v>54</v>
      </c>
      <c r="BK108" s="4">
        <v>26</v>
      </c>
      <c r="BL108" s="157">
        <f t="shared" si="169"/>
        <v>28</v>
      </c>
      <c r="BM108" s="217">
        <f>BJ108/BJ6</f>
        <v>0.69230769230769229</v>
      </c>
      <c r="BN108" s="217">
        <f>BK108/BK6</f>
        <v>0.65</v>
      </c>
      <c r="BO108" s="218">
        <f>BL108/BL6</f>
        <v>0.73684210526315785</v>
      </c>
      <c r="BP108" s="4">
        <v>59</v>
      </c>
      <c r="BQ108" s="4">
        <v>29</v>
      </c>
      <c r="BR108" s="157">
        <f t="shared" si="170"/>
        <v>30</v>
      </c>
      <c r="BS108" s="217">
        <f>BP108/BP6</f>
        <v>0.68604651162790697</v>
      </c>
      <c r="BT108" s="217">
        <f>BQ108/BQ6</f>
        <v>0.56862745098039214</v>
      </c>
      <c r="BU108" s="218">
        <f>BR108/BR6</f>
        <v>0.8571428571428571</v>
      </c>
      <c r="BV108" s="4">
        <v>68</v>
      </c>
      <c r="BW108" s="4">
        <v>43</v>
      </c>
      <c r="BX108" s="157">
        <f t="shared" si="171"/>
        <v>25</v>
      </c>
      <c r="BY108" s="217">
        <f>BV108/BV6</f>
        <v>0.70833333333333337</v>
      </c>
      <c r="BZ108" s="217">
        <f>BW108/BW6</f>
        <v>0.671875</v>
      </c>
      <c r="CA108" s="218">
        <f>BX108/BX6</f>
        <v>0.78125</v>
      </c>
    </row>
    <row r="109" spans="1:80" s="22" customFormat="1" x14ac:dyDescent="0.3">
      <c r="A109" s="30" t="s">
        <v>105</v>
      </c>
      <c r="B109" s="74">
        <v>356</v>
      </c>
      <c r="C109" s="74">
        <v>230</v>
      </c>
      <c r="D109" s="74">
        <v>126</v>
      </c>
      <c r="E109" s="120">
        <f t="shared" si="155"/>
        <v>0.37751855779427357</v>
      </c>
      <c r="F109" s="121">
        <f t="shared" si="156"/>
        <v>0.38851351351351349</v>
      </c>
      <c r="G109" s="121">
        <f t="shared" si="157"/>
        <v>0.35897435897435898</v>
      </c>
      <c r="H109" s="208">
        <f t="shared" si="151"/>
        <v>3</v>
      </c>
      <c r="I109" s="157">
        <f t="shared" si="152"/>
        <v>2</v>
      </c>
      <c r="J109" s="157">
        <f t="shared" si="153"/>
        <v>1</v>
      </c>
      <c r="K109" s="128">
        <f t="shared" si="158"/>
        <v>0.2</v>
      </c>
      <c r="L109" s="128">
        <f t="shared" si="159"/>
        <v>0.22222222222222221</v>
      </c>
      <c r="M109" s="124">
        <f t="shared" si="160"/>
        <v>0.16666666666666666</v>
      </c>
      <c r="N109" s="4">
        <v>2</v>
      </c>
      <c r="O109" s="4">
        <v>1</v>
      </c>
      <c r="P109" s="157">
        <f t="shared" si="161"/>
        <v>1</v>
      </c>
      <c r="Q109" s="217">
        <f>N109/N6</f>
        <v>0.2857142857142857</v>
      </c>
      <c r="R109" s="217">
        <f>O109/O6</f>
        <v>0.5</v>
      </c>
      <c r="S109" s="218">
        <f>P109/P6</f>
        <v>0.2</v>
      </c>
      <c r="T109" s="4">
        <v>22</v>
      </c>
      <c r="U109" s="4">
        <v>18</v>
      </c>
      <c r="V109" s="157">
        <f t="shared" si="162"/>
        <v>4</v>
      </c>
      <c r="W109" s="217">
        <f>T109/T6</f>
        <v>0.15942028985507245</v>
      </c>
      <c r="X109" s="217">
        <f>U109/U6</f>
        <v>0.1875</v>
      </c>
      <c r="Y109" s="218">
        <f>V109/V6</f>
        <v>9.5238095238095233E-2</v>
      </c>
      <c r="Z109" s="4">
        <v>0</v>
      </c>
      <c r="AA109" s="4">
        <v>0</v>
      </c>
      <c r="AB109" s="157">
        <f t="shared" si="163"/>
        <v>0</v>
      </c>
      <c r="AC109" s="217">
        <f>Z109/Z6</f>
        <v>0</v>
      </c>
      <c r="AD109" s="217">
        <f>AA109/AA6</f>
        <v>0</v>
      </c>
      <c r="AE109" s="218">
        <f>AB109/AB6</f>
        <v>0</v>
      </c>
      <c r="AF109" s="4">
        <v>38</v>
      </c>
      <c r="AG109" s="4">
        <v>35</v>
      </c>
      <c r="AH109" s="157">
        <f t="shared" si="164"/>
        <v>3</v>
      </c>
      <c r="AI109" s="217">
        <f>AF109/AF6</f>
        <v>0.2857142857142857</v>
      </c>
      <c r="AJ109" s="217">
        <f>AG109/AG6</f>
        <v>0.28688524590163933</v>
      </c>
      <c r="AK109" s="218">
        <f>AH109/AH6</f>
        <v>0.27272727272727271</v>
      </c>
      <c r="AL109" s="4">
        <v>42</v>
      </c>
      <c r="AM109" s="4">
        <v>34</v>
      </c>
      <c r="AN109" s="157">
        <f t="shared" si="165"/>
        <v>8</v>
      </c>
      <c r="AO109" s="217">
        <f>AL109/AL6</f>
        <v>0.33070866141732286</v>
      </c>
      <c r="AP109" s="217">
        <f>AM109/AM6</f>
        <v>0.34693877551020408</v>
      </c>
      <c r="AQ109" s="218">
        <f>AN109/AN6</f>
        <v>0.27586206896551724</v>
      </c>
      <c r="AR109" s="4">
        <v>17</v>
      </c>
      <c r="AS109" s="4">
        <v>2</v>
      </c>
      <c r="AT109" s="157">
        <f t="shared" si="166"/>
        <v>15</v>
      </c>
      <c r="AU109" s="217">
        <f>AR109/AR6</f>
        <v>0.13385826771653545</v>
      </c>
      <c r="AV109" s="217">
        <f>AS109/AS6</f>
        <v>8.6956521739130432E-2</v>
      </c>
      <c r="AW109" s="218">
        <f>AT109/AT6</f>
        <v>0.14423076923076922</v>
      </c>
      <c r="AX109" s="4">
        <v>34</v>
      </c>
      <c r="AY109" s="4">
        <v>27</v>
      </c>
      <c r="AZ109" s="157">
        <f t="shared" si="167"/>
        <v>7</v>
      </c>
      <c r="BA109" s="217">
        <f>AX109/AX6</f>
        <v>0.24285714285714285</v>
      </c>
      <c r="BB109" s="217">
        <f>AY109/AY6</f>
        <v>0.30681818181818182</v>
      </c>
      <c r="BC109" s="218">
        <f>AZ109/AZ6</f>
        <v>0.13461538461538461</v>
      </c>
      <c r="BD109" s="4">
        <v>1</v>
      </c>
      <c r="BE109" s="4">
        <v>1</v>
      </c>
      <c r="BF109" s="157">
        <f t="shared" si="168"/>
        <v>0</v>
      </c>
      <c r="BG109" s="217">
        <f>BD109/BD6</f>
        <v>0.5</v>
      </c>
      <c r="BH109" s="217">
        <f>BE109/BE6</f>
        <v>0.5</v>
      </c>
      <c r="BI109" s="218" t="e">
        <f>BF109/BF6</f>
        <v>#DIV/0!</v>
      </c>
      <c r="BJ109" s="4">
        <v>17</v>
      </c>
      <c r="BK109" s="4">
        <v>10</v>
      </c>
      <c r="BL109" s="157">
        <f t="shared" si="169"/>
        <v>7</v>
      </c>
      <c r="BM109" s="217">
        <f>BJ109/BJ6</f>
        <v>0.21794871794871795</v>
      </c>
      <c r="BN109" s="217">
        <f>BK109/BK6</f>
        <v>0.25</v>
      </c>
      <c r="BO109" s="218">
        <f>BL109/BL6</f>
        <v>0.18421052631578946</v>
      </c>
      <c r="BP109" s="4">
        <v>18</v>
      </c>
      <c r="BQ109" s="4">
        <v>13</v>
      </c>
      <c r="BR109" s="157">
        <f t="shared" si="170"/>
        <v>5</v>
      </c>
      <c r="BS109" s="217">
        <f>BP109/BP6</f>
        <v>0.20930232558139536</v>
      </c>
      <c r="BT109" s="217">
        <f>BQ109/BQ6</f>
        <v>0.25490196078431371</v>
      </c>
      <c r="BU109" s="218">
        <f>BR109/BR6</f>
        <v>0.14285714285714285</v>
      </c>
      <c r="BV109" s="4">
        <v>27</v>
      </c>
      <c r="BW109" s="4">
        <v>19</v>
      </c>
      <c r="BX109" s="157">
        <f t="shared" si="171"/>
        <v>8</v>
      </c>
      <c r="BY109" s="217">
        <f>BV109/BV6</f>
        <v>0.28125</v>
      </c>
      <c r="BZ109" s="217">
        <f>BW109/BW6</f>
        <v>0.296875</v>
      </c>
      <c r="CA109" s="218">
        <f>BX109/BX6</f>
        <v>0.25</v>
      </c>
    </row>
    <row r="110" spans="1:80" s="1" customFormat="1" x14ac:dyDescent="0.3">
      <c r="A110" s="31" t="s">
        <v>106</v>
      </c>
      <c r="B110" s="216">
        <v>219</v>
      </c>
      <c r="C110" s="216">
        <v>160</v>
      </c>
      <c r="D110" s="74">
        <v>59</v>
      </c>
      <c r="E110" s="120">
        <f t="shared" si="155"/>
        <v>0.23223753976670203</v>
      </c>
      <c r="F110" s="121">
        <f t="shared" si="156"/>
        <v>0.27027027027027029</v>
      </c>
      <c r="G110" s="121">
        <f t="shared" si="157"/>
        <v>0.16809116809116809</v>
      </c>
      <c r="H110" s="208">
        <f t="shared" si="151"/>
        <v>7</v>
      </c>
      <c r="I110" s="157">
        <f t="shared" si="152"/>
        <v>3</v>
      </c>
      <c r="J110" s="157">
        <f t="shared" si="153"/>
        <v>4</v>
      </c>
      <c r="K110" s="128">
        <f t="shared" si="158"/>
        <v>0.46666666666666667</v>
      </c>
      <c r="L110" s="128">
        <f t="shared" si="159"/>
        <v>0.33333333333333331</v>
      </c>
      <c r="M110" s="124">
        <f>J110/$J$6</f>
        <v>0.66666666666666663</v>
      </c>
      <c r="N110" s="4">
        <v>5</v>
      </c>
      <c r="O110" s="4">
        <v>1</v>
      </c>
      <c r="P110" s="157">
        <f t="shared" si="161"/>
        <v>4</v>
      </c>
      <c r="Q110" s="217">
        <f>N110/N6</f>
        <v>0.7142857142857143</v>
      </c>
      <c r="R110" s="217">
        <f>O110/O6</f>
        <v>0.5</v>
      </c>
      <c r="S110" s="218">
        <f>P110/P6</f>
        <v>0.8</v>
      </c>
      <c r="T110" s="4">
        <v>43</v>
      </c>
      <c r="U110" s="4">
        <v>30</v>
      </c>
      <c r="V110" s="157">
        <f t="shared" si="162"/>
        <v>13</v>
      </c>
      <c r="W110" s="217">
        <f>T110/T6</f>
        <v>0.31159420289855072</v>
      </c>
      <c r="X110" s="217">
        <f>U110/U6</f>
        <v>0.3125</v>
      </c>
      <c r="Y110" s="218">
        <f>V110/V6</f>
        <v>0.30952380952380953</v>
      </c>
      <c r="Z110" s="4">
        <v>1</v>
      </c>
      <c r="AA110" s="4">
        <v>1</v>
      </c>
      <c r="AB110" s="157">
        <f t="shared" si="163"/>
        <v>0</v>
      </c>
      <c r="AC110" s="217">
        <f>Z110/Z6</f>
        <v>0.16666666666666666</v>
      </c>
      <c r="AD110" s="217">
        <f>AA110/AA6</f>
        <v>0.2</v>
      </c>
      <c r="AE110" s="218">
        <f>AB110/AB6</f>
        <v>0</v>
      </c>
      <c r="AF110" s="4">
        <v>49</v>
      </c>
      <c r="AG110" s="4">
        <v>46</v>
      </c>
      <c r="AH110" s="157">
        <f t="shared" si="164"/>
        <v>3</v>
      </c>
      <c r="AI110" s="217">
        <f>AF110/AF6</f>
        <v>0.36842105263157893</v>
      </c>
      <c r="AJ110" s="217">
        <f>AG110/AG6</f>
        <v>0.37704918032786883</v>
      </c>
      <c r="AK110" s="218">
        <f>AH110/AH6</f>
        <v>0.27272727272727271</v>
      </c>
      <c r="AL110" s="4">
        <v>50</v>
      </c>
      <c r="AM110" s="4">
        <v>37</v>
      </c>
      <c r="AN110" s="157">
        <f t="shared" si="165"/>
        <v>13</v>
      </c>
      <c r="AO110" s="217">
        <f>AL110/AL6</f>
        <v>0.39370078740157483</v>
      </c>
      <c r="AP110" s="217">
        <f>AM110/AM6</f>
        <v>0.37755102040816324</v>
      </c>
      <c r="AQ110" s="218">
        <f>AN110/AN6</f>
        <v>0.44827586206896552</v>
      </c>
      <c r="AR110" s="4">
        <v>41</v>
      </c>
      <c r="AS110" s="4">
        <v>8</v>
      </c>
      <c r="AT110" s="157">
        <f t="shared" si="166"/>
        <v>33</v>
      </c>
      <c r="AU110" s="217">
        <f>AR110/AR6</f>
        <v>0.32283464566929132</v>
      </c>
      <c r="AV110" s="217">
        <f>AS110/AS6</f>
        <v>0.34782608695652173</v>
      </c>
      <c r="AW110" s="218">
        <f>AT110/AT6</f>
        <v>0.31730769230769229</v>
      </c>
      <c r="AX110" s="4">
        <v>56</v>
      </c>
      <c r="AY110" s="4">
        <v>40</v>
      </c>
      <c r="AZ110" s="157">
        <f t="shared" si="167"/>
        <v>16</v>
      </c>
      <c r="BA110" s="217">
        <f>AX110/AX6</f>
        <v>0.4</v>
      </c>
      <c r="BB110" s="217">
        <f>AY110/AY6</f>
        <v>0.45454545454545453</v>
      </c>
      <c r="BC110" s="218">
        <f>AZ110/AZ6</f>
        <v>0.30769230769230771</v>
      </c>
      <c r="BD110" s="4">
        <v>1</v>
      </c>
      <c r="BE110" s="4">
        <v>1</v>
      </c>
      <c r="BF110" s="157">
        <f t="shared" si="168"/>
        <v>0</v>
      </c>
      <c r="BG110" s="217">
        <f>BD110/BD6</f>
        <v>0.5</v>
      </c>
      <c r="BH110" s="217">
        <f>BE110/BE6</f>
        <v>0.5</v>
      </c>
      <c r="BI110" s="218" t="e">
        <f>BF110/BF6</f>
        <v>#DIV/0!</v>
      </c>
      <c r="BJ110" s="4">
        <v>29</v>
      </c>
      <c r="BK110" s="4">
        <v>16</v>
      </c>
      <c r="BL110" s="157">
        <f t="shared" si="169"/>
        <v>13</v>
      </c>
      <c r="BM110" s="217">
        <f>BJ110/BJ6</f>
        <v>0.37179487179487181</v>
      </c>
      <c r="BN110" s="217">
        <f>BK110/BK6</f>
        <v>0.4</v>
      </c>
      <c r="BO110" s="218">
        <f>BL110/BL6</f>
        <v>0.34210526315789475</v>
      </c>
      <c r="BP110" s="4">
        <v>40</v>
      </c>
      <c r="BQ110" s="4">
        <v>25</v>
      </c>
      <c r="BR110" s="157">
        <f t="shared" si="170"/>
        <v>15</v>
      </c>
      <c r="BS110" s="217">
        <f>BP110/BP6</f>
        <v>0.46511627906976744</v>
      </c>
      <c r="BT110" s="217">
        <f>BQ110/BQ6</f>
        <v>0.49019607843137253</v>
      </c>
      <c r="BU110" s="218">
        <f>BR110/BR6</f>
        <v>0.42857142857142855</v>
      </c>
      <c r="BV110" s="4">
        <v>40</v>
      </c>
      <c r="BW110" s="4">
        <v>25</v>
      </c>
      <c r="BX110" s="157">
        <f t="shared" si="171"/>
        <v>15</v>
      </c>
      <c r="BY110" s="217">
        <f>BV110/BV6</f>
        <v>0.41666666666666669</v>
      </c>
      <c r="BZ110" s="217">
        <f>BW110/BW6</f>
        <v>0.390625</v>
      </c>
      <c r="CA110" s="218">
        <f>BX110/BX6</f>
        <v>0.46875</v>
      </c>
    </row>
    <row r="111" spans="1:80" s="22" customFormat="1" x14ac:dyDescent="0.3">
      <c r="A111" s="2"/>
      <c r="B111" s="11"/>
      <c r="C111" s="11"/>
      <c r="D111" s="11"/>
      <c r="E111" s="120"/>
      <c r="F111" s="121"/>
      <c r="G111" s="121"/>
      <c r="H111" s="120"/>
      <c r="I111" s="121"/>
      <c r="J111" s="121"/>
      <c r="K111" s="156"/>
      <c r="L111" s="156"/>
      <c r="M111" s="167"/>
      <c r="N111" s="155"/>
      <c r="O111" s="156"/>
      <c r="P111" s="121"/>
      <c r="Q111" s="156"/>
      <c r="R111" s="156"/>
      <c r="S111" s="167"/>
      <c r="T111" s="11"/>
      <c r="U111" s="11"/>
      <c r="V111" s="19"/>
      <c r="W111" s="11"/>
      <c r="X111" s="11"/>
      <c r="Y111" s="11"/>
      <c r="Z111" s="155"/>
      <c r="AA111" s="156"/>
      <c r="AB111" s="121"/>
      <c r="AC111" s="156"/>
      <c r="AD111" s="156"/>
      <c r="AE111" s="167"/>
      <c r="AF111" s="155"/>
      <c r="AG111" s="156"/>
      <c r="AH111" s="121"/>
      <c r="AI111" s="156"/>
      <c r="AJ111" s="156"/>
      <c r="AK111" s="167"/>
      <c r="AL111" s="155"/>
      <c r="AM111" s="156"/>
      <c r="AN111" s="121"/>
      <c r="AO111" s="156"/>
      <c r="AP111" s="156"/>
      <c r="AQ111" s="167"/>
      <c r="AR111" s="155"/>
      <c r="AS111" s="156"/>
      <c r="AT111" s="121"/>
      <c r="AU111" s="156"/>
      <c r="AV111" s="156"/>
      <c r="AW111" s="167"/>
      <c r="AX111" s="155"/>
      <c r="AY111" s="156"/>
      <c r="AZ111" s="121"/>
      <c r="BA111" s="156"/>
      <c r="BB111" s="156"/>
      <c r="BC111" s="167"/>
      <c r="BD111" s="155"/>
      <c r="BE111" s="156"/>
      <c r="BF111" s="121"/>
      <c r="BG111" s="156"/>
      <c r="BH111" s="156"/>
      <c r="BI111" s="167"/>
      <c r="BJ111" s="155"/>
      <c r="BK111" s="156"/>
      <c r="BL111" s="121"/>
      <c r="BM111" s="156"/>
      <c r="BN111" s="156"/>
      <c r="BO111" s="167"/>
      <c r="BP111" s="155"/>
      <c r="BQ111" s="156"/>
      <c r="BR111" s="121"/>
      <c r="BS111" s="156"/>
      <c r="BT111" s="156"/>
      <c r="BU111" s="167"/>
      <c r="BV111" s="155"/>
      <c r="BW111" s="156"/>
      <c r="BX111" s="121"/>
      <c r="BY111" s="156"/>
      <c r="BZ111" s="156"/>
      <c r="CA111" s="167"/>
    </row>
    <row r="112" spans="1:80" ht="43.2" x14ac:dyDescent="0.3">
      <c r="A112" s="33" t="s">
        <v>66</v>
      </c>
      <c r="B112" s="34" t="s">
        <v>14</v>
      </c>
      <c r="C112" s="35" t="s">
        <v>155</v>
      </c>
      <c r="D112" s="35" t="s">
        <v>326</v>
      </c>
      <c r="E112" s="125" t="s">
        <v>162</v>
      </c>
      <c r="F112" s="36" t="s">
        <v>329</v>
      </c>
      <c r="G112" s="35" t="s">
        <v>327</v>
      </c>
      <c r="H112" s="9" t="s">
        <v>158</v>
      </c>
      <c r="I112" s="154" t="s">
        <v>161</v>
      </c>
      <c r="J112" s="35" t="s">
        <v>326</v>
      </c>
      <c r="K112" s="153" t="s">
        <v>177</v>
      </c>
      <c r="L112" s="153" t="s">
        <v>331</v>
      </c>
      <c r="M112" s="127" t="s">
        <v>327</v>
      </c>
      <c r="N112" s="6" t="s">
        <v>112</v>
      </c>
      <c r="O112" s="153" t="s">
        <v>332</v>
      </c>
      <c r="P112" s="35" t="s">
        <v>326</v>
      </c>
      <c r="Q112" s="153"/>
      <c r="R112" s="153"/>
      <c r="S112" s="127" t="s">
        <v>327</v>
      </c>
      <c r="T112" s="3" t="s">
        <v>111</v>
      </c>
      <c r="U112" s="3" t="s">
        <v>145</v>
      </c>
      <c r="V112" s="35" t="s">
        <v>326</v>
      </c>
      <c r="W112" s="3"/>
      <c r="X112" s="3"/>
      <c r="Y112" s="35" t="s">
        <v>327</v>
      </c>
      <c r="Z112" s="6" t="s">
        <v>113</v>
      </c>
      <c r="AA112" s="153" t="s">
        <v>146</v>
      </c>
      <c r="AB112" s="35" t="s">
        <v>326</v>
      </c>
      <c r="AC112" s="153"/>
      <c r="AD112" s="153"/>
      <c r="AE112" s="127" t="s">
        <v>327</v>
      </c>
      <c r="AF112" s="6" t="s">
        <v>82</v>
      </c>
      <c r="AG112" s="7" t="s">
        <v>147</v>
      </c>
      <c r="AH112" s="35" t="s">
        <v>326</v>
      </c>
      <c r="AI112" s="153"/>
      <c r="AJ112" s="153"/>
      <c r="AK112" s="127" t="s">
        <v>327</v>
      </c>
      <c r="AL112" s="6" t="s">
        <v>114</v>
      </c>
      <c r="AM112" s="153" t="s">
        <v>148</v>
      </c>
      <c r="AN112" s="35" t="s">
        <v>326</v>
      </c>
      <c r="AO112" s="153"/>
      <c r="AP112" s="153"/>
      <c r="AQ112" s="127" t="s">
        <v>327</v>
      </c>
      <c r="AR112" s="6" t="s">
        <v>115</v>
      </c>
      <c r="AS112" s="153" t="s">
        <v>149</v>
      </c>
      <c r="AT112" s="35" t="s">
        <v>326</v>
      </c>
      <c r="AU112" s="153"/>
      <c r="AV112" s="153"/>
      <c r="AW112" s="127" t="s">
        <v>327</v>
      </c>
      <c r="AX112" s="6" t="s">
        <v>116</v>
      </c>
      <c r="AY112" s="153" t="s">
        <v>150</v>
      </c>
      <c r="AZ112" s="35" t="s">
        <v>326</v>
      </c>
      <c r="BA112" s="153"/>
      <c r="BB112" s="153"/>
      <c r="BC112" s="127" t="s">
        <v>327</v>
      </c>
      <c r="BD112" s="6" t="s">
        <v>117</v>
      </c>
      <c r="BE112" s="153" t="s">
        <v>151</v>
      </c>
      <c r="BF112" s="35" t="s">
        <v>326</v>
      </c>
      <c r="BG112" s="153"/>
      <c r="BH112" s="153"/>
      <c r="BI112" s="127" t="s">
        <v>327</v>
      </c>
      <c r="BJ112" s="6" t="s">
        <v>118</v>
      </c>
      <c r="BK112" s="153" t="s">
        <v>152</v>
      </c>
      <c r="BL112" s="35" t="s">
        <v>326</v>
      </c>
      <c r="BM112" s="153"/>
      <c r="BN112" s="153"/>
      <c r="BO112" s="127" t="s">
        <v>327</v>
      </c>
      <c r="BP112" s="6" t="s">
        <v>119</v>
      </c>
      <c r="BQ112" s="153" t="s">
        <v>153</v>
      </c>
      <c r="BR112" s="35" t="s">
        <v>326</v>
      </c>
      <c r="BS112" s="153"/>
      <c r="BT112" s="153"/>
      <c r="BU112" s="127" t="s">
        <v>327</v>
      </c>
      <c r="BV112" s="6" t="s">
        <v>120</v>
      </c>
      <c r="BW112" s="153" t="s">
        <v>154</v>
      </c>
      <c r="BX112" s="35" t="s">
        <v>326</v>
      </c>
      <c r="BY112" s="153"/>
      <c r="BZ112" s="153"/>
      <c r="CA112" s="127" t="s">
        <v>327</v>
      </c>
    </row>
    <row r="113" spans="1:79" x14ac:dyDescent="0.3">
      <c r="A113" s="26" t="s">
        <v>67</v>
      </c>
      <c r="B113" s="18">
        <v>0.54188759278897136</v>
      </c>
      <c r="C113" s="18">
        <v>0.41891891891891891</v>
      </c>
      <c r="D113" s="15"/>
      <c r="E113" s="120">
        <f t="shared" ref="E113:E121" si="172">B113</f>
        <v>0.54188759278897136</v>
      </c>
      <c r="F113" s="121">
        <f t="shared" ref="F113:F121" si="173">C113</f>
        <v>0.41891891891891891</v>
      </c>
      <c r="G113" s="121">
        <f t="shared" ref="G113:G121" si="174">D113</f>
        <v>0</v>
      </c>
      <c r="H113" s="120">
        <f t="shared" ref="H113:H121" si="175">AVERAGE(N113,Z113,BD113)</f>
        <v>0.68253968253968245</v>
      </c>
      <c r="I113" s="121">
        <f t="shared" ref="I113:I121" si="176">AVERAGE(O113,AA113,BE113)</f>
        <v>0.6</v>
      </c>
      <c r="J113" s="121"/>
      <c r="K113" s="180"/>
      <c r="L113" s="180"/>
      <c r="M113" s="181"/>
      <c r="N113" s="179">
        <v>0.7142857142857143</v>
      </c>
      <c r="O113" s="180">
        <v>0.5</v>
      </c>
      <c r="P113" s="121"/>
      <c r="Q113" s="180"/>
      <c r="R113" s="180"/>
      <c r="S113" s="181"/>
      <c r="T113" s="18">
        <v>0.41304347826086957</v>
      </c>
      <c r="U113" s="18">
        <v>0.29166666666666669</v>
      </c>
      <c r="V113" s="19"/>
      <c r="W113" s="18"/>
      <c r="X113" s="18"/>
      <c r="Y113" s="18"/>
      <c r="Z113" s="179">
        <v>0.83333333333333337</v>
      </c>
      <c r="AA113" s="180">
        <v>0.8</v>
      </c>
      <c r="AB113" s="121"/>
      <c r="AC113" s="180"/>
      <c r="AD113" s="180"/>
      <c r="AE113" s="181"/>
      <c r="AF113" s="179">
        <v>0.39849624060150374</v>
      </c>
      <c r="AG113" s="180">
        <v>0.39344262295081966</v>
      </c>
      <c r="AH113" s="121"/>
      <c r="AI113" s="180"/>
      <c r="AJ113" s="180"/>
      <c r="AK113" s="181"/>
      <c r="AL113" s="179">
        <v>0.48031496062992124</v>
      </c>
      <c r="AM113" s="180">
        <v>0.42857142857142855</v>
      </c>
      <c r="AN113" s="121"/>
      <c r="AO113" s="180"/>
      <c r="AP113" s="180"/>
      <c r="AQ113" s="181"/>
      <c r="AR113" s="179">
        <v>0.74803149606299213</v>
      </c>
      <c r="AS113" s="180">
        <v>0.34782608695652173</v>
      </c>
      <c r="AT113" s="121"/>
      <c r="AU113" s="180"/>
      <c r="AV113" s="180"/>
      <c r="AW113" s="181"/>
      <c r="AX113" s="179">
        <v>0.54285714285714282</v>
      </c>
      <c r="AY113" s="180">
        <v>0.47727272727272729</v>
      </c>
      <c r="AZ113" s="121"/>
      <c r="BA113" s="180"/>
      <c r="BB113" s="180"/>
      <c r="BC113" s="181"/>
      <c r="BD113" s="179">
        <v>0.5</v>
      </c>
      <c r="BE113" s="180">
        <v>0.5</v>
      </c>
      <c r="BF113" s="121"/>
      <c r="BG113" s="180"/>
      <c r="BH113" s="180"/>
      <c r="BI113" s="181"/>
      <c r="BJ113" s="179">
        <v>0.5641025641025641</v>
      </c>
      <c r="BK113" s="180">
        <v>0.375</v>
      </c>
      <c r="BL113" s="121"/>
      <c r="BM113" s="180"/>
      <c r="BN113" s="180"/>
      <c r="BO113" s="181"/>
      <c r="BP113" s="179">
        <v>0.73255813953488369</v>
      </c>
      <c r="BQ113" s="180">
        <v>0.60784313725490191</v>
      </c>
      <c r="BR113" s="121"/>
      <c r="BS113" s="180"/>
      <c r="BT113" s="180"/>
      <c r="BU113" s="181"/>
      <c r="BV113" s="179">
        <v>0.51041666666666663</v>
      </c>
      <c r="BW113" s="180">
        <v>0.421875</v>
      </c>
      <c r="BX113" s="121"/>
      <c r="BY113" s="180"/>
      <c r="BZ113" s="180"/>
      <c r="CA113" s="181"/>
    </row>
    <row r="114" spans="1:79" x14ac:dyDescent="0.3">
      <c r="A114" s="2" t="s">
        <v>68</v>
      </c>
      <c r="B114" s="15">
        <v>8.9077412513255572E-2</v>
      </c>
      <c r="C114" s="15">
        <v>0.12837837837837837</v>
      </c>
      <c r="D114" s="15"/>
      <c r="E114" s="120">
        <f t="shared" si="172"/>
        <v>8.9077412513255572E-2</v>
      </c>
      <c r="F114" s="121">
        <f t="shared" si="173"/>
        <v>0.12837837837837837</v>
      </c>
      <c r="G114" s="121">
        <f t="shared" si="174"/>
        <v>0</v>
      </c>
      <c r="H114" s="120">
        <f t="shared" si="175"/>
        <v>0</v>
      </c>
      <c r="I114" s="121">
        <f t="shared" si="176"/>
        <v>0</v>
      </c>
      <c r="J114" s="121"/>
      <c r="K114" s="183"/>
      <c r="L114" s="183"/>
      <c r="M114" s="184"/>
      <c r="N114" s="182">
        <v>0</v>
      </c>
      <c r="O114" s="183">
        <v>0</v>
      </c>
      <c r="P114" s="121"/>
      <c r="Q114" s="183"/>
      <c r="R114" s="183"/>
      <c r="S114" s="184"/>
      <c r="T114" s="15">
        <v>0.10869565217391304</v>
      </c>
      <c r="U114" s="15">
        <v>0.15625</v>
      </c>
      <c r="V114" s="19"/>
      <c r="W114" s="15"/>
      <c r="X114" s="15"/>
      <c r="Y114" s="15"/>
      <c r="Z114" s="182">
        <v>0</v>
      </c>
      <c r="AA114" s="183">
        <v>0</v>
      </c>
      <c r="AB114" s="121"/>
      <c r="AC114" s="183"/>
      <c r="AD114" s="183"/>
      <c r="AE114" s="184"/>
      <c r="AF114" s="182">
        <v>0.12781954887218044</v>
      </c>
      <c r="AG114" s="183">
        <v>0.13934426229508196</v>
      </c>
      <c r="AH114" s="121"/>
      <c r="AI114" s="183"/>
      <c r="AJ114" s="183"/>
      <c r="AK114" s="184"/>
      <c r="AL114" s="182">
        <v>9.4488188976377951E-2</v>
      </c>
      <c r="AM114" s="183">
        <v>0.10204081632653061</v>
      </c>
      <c r="AN114" s="121"/>
      <c r="AO114" s="183"/>
      <c r="AP114" s="183"/>
      <c r="AQ114" s="184"/>
      <c r="AR114" s="182">
        <v>5.5118110236220472E-2</v>
      </c>
      <c r="AS114" s="183">
        <v>0.21739130434782608</v>
      </c>
      <c r="AT114" s="121"/>
      <c r="AU114" s="183"/>
      <c r="AV114" s="183"/>
      <c r="AW114" s="184"/>
      <c r="AX114" s="182">
        <v>0.1</v>
      </c>
      <c r="AY114" s="183">
        <v>0.125</v>
      </c>
      <c r="AZ114" s="121"/>
      <c r="BA114" s="183"/>
      <c r="BB114" s="183"/>
      <c r="BC114" s="184"/>
      <c r="BD114" s="182">
        <v>0</v>
      </c>
      <c r="BE114" s="183">
        <v>0</v>
      </c>
      <c r="BF114" s="121"/>
      <c r="BG114" s="183"/>
      <c r="BH114" s="183"/>
      <c r="BI114" s="184"/>
      <c r="BJ114" s="182">
        <v>2.564102564102564E-2</v>
      </c>
      <c r="BK114" s="183">
        <v>0.05</v>
      </c>
      <c r="BL114" s="121"/>
      <c r="BM114" s="183"/>
      <c r="BN114" s="183"/>
      <c r="BO114" s="184"/>
      <c r="BP114" s="182">
        <v>4.6511627906976744E-2</v>
      </c>
      <c r="BQ114" s="183">
        <v>7.8431372549019607E-2</v>
      </c>
      <c r="BR114" s="121"/>
      <c r="BS114" s="183"/>
      <c r="BT114" s="183"/>
      <c r="BU114" s="184"/>
      <c r="BV114" s="182">
        <v>0.13541666666666666</v>
      </c>
      <c r="BW114" s="183">
        <v>0.1875</v>
      </c>
      <c r="BX114" s="121"/>
      <c r="BY114" s="183"/>
      <c r="BZ114" s="183"/>
      <c r="CA114" s="184"/>
    </row>
    <row r="115" spans="1:79" x14ac:dyDescent="0.3">
      <c r="A115" s="26" t="s">
        <v>69</v>
      </c>
      <c r="B115" s="18">
        <v>0.51961823966065745</v>
      </c>
      <c r="C115" s="18">
        <v>0.35304054054054052</v>
      </c>
      <c r="D115" s="15"/>
      <c r="E115" s="120">
        <f t="shared" si="172"/>
        <v>0.51961823966065745</v>
      </c>
      <c r="F115" s="121">
        <f t="shared" si="173"/>
        <v>0.35304054054054052</v>
      </c>
      <c r="G115" s="121">
        <f t="shared" si="174"/>
        <v>0</v>
      </c>
      <c r="H115" s="120">
        <f t="shared" si="175"/>
        <v>0.61904761904761907</v>
      </c>
      <c r="I115" s="121">
        <f t="shared" si="176"/>
        <v>0.66666666666666663</v>
      </c>
      <c r="J115" s="121"/>
      <c r="K115" s="180"/>
      <c r="L115" s="180"/>
      <c r="M115" s="181"/>
      <c r="N115" s="179">
        <v>0.8571428571428571</v>
      </c>
      <c r="O115" s="180">
        <v>1</v>
      </c>
      <c r="P115" s="121"/>
      <c r="Q115" s="180"/>
      <c r="R115" s="180"/>
      <c r="S115" s="181"/>
      <c r="T115" s="18">
        <v>0.5</v>
      </c>
      <c r="U115" s="18">
        <v>0.36458333333333331</v>
      </c>
      <c r="V115" s="19"/>
      <c r="W115" s="18"/>
      <c r="X115" s="18"/>
      <c r="Y115" s="18"/>
      <c r="Z115" s="179">
        <v>1</v>
      </c>
      <c r="AA115" s="180">
        <v>1</v>
      </c>
      <c r="AB115" s="121"/>
      <c r="AC115" s="180"/>
      <c r="AD115" s="180"/>
      <c r="AE115" s="181"/>
      <c r="AF115" s="179">
        <v>0.31578947368421051</v>
      </c>
      <c r="AG115" s="180">
        <v>0.29508196721311475</v>
      </c>
      <c r="AH115" s="121"/>
      <c r="AI115" s="180"/>
      <c r="AJ115" s="180"/>
      <c r="AK115" s="181"/>
      <c r="AL115" s="179">
        <v>0.51968503937007871</v>
      </c>
      <c r="AM115" s="180">
        <v>0.44897959183673469</v>
      </c>
      <c r="AN115" s="121"/>
      <c r="AO115" s="180"/>
      <c r="AP115" s="180"/>
      <c r="AQ115" s="181"/>
      <c r="AR115" s="179">
        <v>0.81889763779527558</v>
      </c>
      <c r="AS115" s="180">
        <v>0.34782608695652173</v>
      </c>
      <c r="AT115" s="121"/>
      <c r="AU115" s="180"/>
      <c r="AV115" s="180"/>
      <c r="AW115" s="181"/>
      <c r="AX115" s="179">
        <v>0.44285714285714284</v>
      </c>
      <c r="AY115" s="180">
        <v>0.30681818181818182</v>
      </c>
      <c r="AZ115" s="121"/>
      <c r="BA115" s="180"/>
      <c r="BB115" s="180"/>
      <c r="BC115" s="181"/>
      <c r="BD115" s="179">
        <v>0</v>
      </c>
      <c r="BE115" s="180">
        <v>0</v>
      </c>
      <c r="BF115" s="121"/>
      <c r="BG115" s="180"/>
      <c r="BH115" s="180"/>
      <c r="BI115" s="181"/>
      <c r="BJ115" s="179">
        <v>0.47435897435897434</v>
      </c>
      <c r="BK115" s="180">
        <v>0.17499999999999999</v>
      </c>
      <c r="BL115" s="121"/>
      <c r="BM115" s="180"/>
      <c r="BN115" s="180"/>
      <c r="BO115" s="181"/>
      <c r="BP115" s="179">
        <v>0.68604651162790697</v>
      </c>
      <c r="BQ115" s="180">
        <v>0.50980392156862742</v>
      </c>
      <c r="BR115" s="121"/>
      <c r="BS115" s="180"/>
      <c r="BT115" s="180"/>
      <c r="BU115" s="181"/>
      <c r="BV115" s="179">
        <v>0.39583333333333331</v>
      </c>
      <c r="BW115" s="180">
        <v>0.296875</v>
      </c>
      <c r="BX115" s="121"/>
      <c r="BY115" s="180"/>
      <c r="BZ115" s="180"/>
      <c r="CA115" s="181"/>
    </row>
    <row r="116" spans="1:79" x14ac:dyDescent="0.3">
      <c r="A116" s="2" t="s">
        <v>70</v>
      </c>
      <c r="B116" s="15">
        <v>0.16861081654294804</v>
      </c>
      <c r="C116" s="15">
        <v>0.23817567567567569</v>
      </c>
      <c r="D116" s="15"/>
      <c r="E116" s="120">
        <f t="shared" si="172"/>
        <v>0.16861081654294804</v>
      </c>
      <c r="F116" s="121">
        <f t="shared" si="173"/>
        <v>0.23817567567567569</v>
      </c>
      <c r="G116" s="121">
        <f t="shared" si="174"/>
        <v>0</v>
      </c>
      <c r="H116" s="120">
        <f t="shared" si="175"/>
        <v>0</v>
      </c>
      <c r="I116" s="121">
        <f t="shared" si="176"/>
        <v>0</v>
      </c>
      <c r="J116" s="121"/>
      <c r="K116" s="183"/>
      <c r="L116" s="183"/>
      <c r="M116" s="184"/>
      <c r="N116" s="182">
        <v>0</v>
      </c>
      <c r="O116" s="183">
        <v>0</v>
      </c>
      <c r="P116" s="121"/>
      <c r="Q116" s="183"/>
      <c r="R116" s="183"/>
      <c r="S116" s="184"/>
      <c r="T116" s="15">
        <v>0.21014492753623187</v>
      </c>
      <c r="U116" s="15">
        <v>0.25</v>
      </c>
      <c r="V116" s="19"/>
      <c r="W116" s="15"/>
      <c r="X116" s="15"/>
      <c r="Y116" s="15"/>
      <c r="Z116" s="182">
        <v>0</v>
      </c>
      <c r="AA116" s="183">
        <v>0</v>
      </c>
      <c r="AB116" s="121"/>
      <c r="AC116" s="183"/>
      <c r="AD116" s="183"/>
      <c r="AE116" s="184"/>
      <c r="AF116" s="182">
        <v>0.2932330827067669</v>
      </c>
      <c r="AG116" s="183">
        <v>0.29508196721311475</v>
      </c>
      <c r="AH116" s="121"/>
      <c r="AI116" s="183"/>
      <c r="AJ116" s="183"/>
      <c r="AK116" s="184"/>
      <c r="AL116" s="182">
        <v>0.18110236220472442</v>
      </c>
      <c r="AM116" s="183">
        <v>0.21428571428571427</v>
      </c>
      <c r="AN116" s="121"/>
      <c r="AO116" s="183"/>
      <c r="AP116" s="183"/>
      <c r="AQ116" s="184"/>
      <c r="AR116" s="182">
        <v>2.3622047244094488E-2</v>
      </c>
      <c r="AS116" s="183">
        <v>0.13043478260869565</v>
      </c>
      <c r="AT116" s="121"/>
      <c r="AU116" s="183"/>
      <c r="AV116" s="183"/>
      <c r="AW116" s="184"/>
      <c r="AX116" s="182">
        <v>0.22857142857142856</v>
      </c>
      <c r="AY116" s="183">
        <v>0.36363636363636365</v>
      </c>
      <c r="AZ116" s="121"/>
      <c r="BA116" s="183"/>
      <c r="BB116" s="183"/>
      <c r="BC116" s="184"/>
      <c r="BD116" s="182">
        <v>0</v>
      </c>
      <c r="BE116" s="183">
        <v>0</v>
      </c>
      <c r="BF116" s="121"/>
      <c r="BG116" s="183"/>
      <c r="BH116" s="183"/>
      <c r="BI116" s="184"/>
      <c r="BJ116" s="182">
        <v>6.4102564102564097E-2</v>
      </c>
      <c r="BK116" s="183">
        <v>0.1</v>
      </c>
      <c r="BL116" s="121"/>
      <c r="BM116" s="183"/>
      <c r="BN116" s="183"/>
      <c r="BO116" s="184"/>
      <c r="BP116" s="182">
        <v>8.1395348837209308E-2</v>
      </c>
      <c r="BQ116" s="183">
        <v>0.11764705882352941</v>
      </c>
      <c r="BR116" s="121"/>
      <c r="BS116" s="183"/>
      <c r="BT116" s="183"/>
      <c r="BU116" s="184"/>
      <c r="BV116" s="182">
        <v>0.21875</v>
      </c>
      <c r="BW116" s="183">
        <v>0.234375</v>
      </c>
      <c r="BX116" s="121"/>
      <c r="BY116" s="183"/>
      <c r="BZ116" s="183"/>
      <c r="CA116" s="184"/>
    </row>
    <row r="117" spans="1:79" x14ac:dyDescent="0.3">
      <c r="A117" s="26" t="s">
        <v>71</v>
      </c>
      <c r="B117" s="18">
        <v>0.47295864262990456</v>
      </c>
      <c r="C117" s="18">
        <v>0.57432432432432434</v>
      </c>
      <c r="D117" s="15"/>
      <c r="E117" s="120">
        <f t="shared" si="172"/>
        <v>0.47295864262990456</v>
      </c>
      <c r="F117" s="121">
        <f t="shared" si="173"/>
        <v>0.57432432432432434</v>
      </c>
      <c r="G117" s="121">
        <f t="shared" si="174"/>
        <v>0</v>
      </c>
      <c r="H117" s="120">
        <f t="shared" si="175"/>
        <v>4.7619047619047616E-2</v>
      </c>
      <c r="I117" s="121">
        <f t="shared" si="176"/>
        <v>0.16666666666666666</v>
      </c>
      <c r="J117" s="121"/>
      <c r="K117" s="180"/>
      <c r="L117" s="180"/>
      <c r="M117" s="181"/>
      <c r="N117" s="179">
        <v>0.14285714285714285</v>
      </c>
      <c r="O117" s="180">
        <v>0.5</v>
      </c>
      <c r="P117" s="121"/>
      <c r="Q117" s="180"/>
      <c r="R117" s="180"/>
      <c r="S117" s="181"/>
      <c r="T117" s="18">
        <v>0.73913043478260865</v>
      </c>
      <c r="U117" s="18">
        <v>0.76041666666666663</v>
      </c>
      <c r="V117" s="19"/>
      <c r="W117" s="18"/>
      <c r="X117" s="18"/>
      <c r="Y117" s="18"/>
      <c r="Z117" s="179">
        <v>0</v>
      </c>
      <c r="AA117" s="180">
        <v>0</v>
      </c>
      <c r="AB117" s="121"/>
      <c r="AC117" s="180"/>
      <c r="AD117" s="180"/>
      <c r="AE117" s="181"/>
      <c r="AF117" s="179">
        <v>0.61654135338345861</v>
      </c>
      <c r="AG117" s="180">
        <v>0.61475409836065575</v>
      </c>
      <c r="AH117" s="121"/>
      <c r="AI117" s="180"/>
      <c r="AJ117" s="180"/>
      <c r="AK117" s="181"/>
      <c r="AL117" s="179">
        <v>0.45669291338582679</v>
      </c>
      <c r="AM117" s="180">
        <v>0.48979591836734693</v>
      </c>
      <c r="AN117" s="121"/>
      <c r="AO117" s="180"/>
      <c r="AP117" s="180"/>
      <c r="AQ117" s="181"/>
      <c r="AR117" s="179">
        <v>0.2125984251968504</v>
      </c>
      <c r="AS117" s="180">
        <v>0.56521739130434778</v>
      </c>
      <c r="AT117" s="121"/>
      <c r="AU117" s="180"/>
      <c r="AV117" s="180"/>
      <c r="AW117" s="181"/>
      <c r="AX117" s="179">
        <v>0.47142857142857142</v>
      </c>
      <c r="AY117" s="180">
        <v>0.64772727272727271</v>
      </c>
      <c r="AZ117" s="121"/>
      <c r="BA117" s="180"/>
      <c r="BB117" s="180"/>
      <c r="BC117" s="181"/>
      <c r="BD117" s="179">
        <v>0</v>
      </c>
      <c r="BE117" s="180">
        <v>0</v>
      </c>
      <c r="BF117" s="121"/>
      <c r="BG117" s="180"/>
      <c r="BH117" s="180"/>
      <c r="BI117" s="181"/>
      <c r="BJ117" s="179">
        <v>0.41025641025641024</v>
      </c>
      <c r="BK117" s="180">
        <v>0.4</v>
      </c>
      <c r="BL117" s="121"/>
      <c r="BM117" s="180"/>
      <c r="BN117" s="180"/>
      <c r="BO117" s="181"/>
      <c r="BP117" s="179">
        <v>0.33720930232558138</v>
      </c>
      <c r="BQ117" s="180">
        <v>0.43137254901960786</v>
      </c>
      <c r="BR117" s="121"/>
      <c r="BS117" s="180"/>
      <c r="BT117" s="180"/>
      <c r="BU117" s="181"/>
      <c r="BV117" s="179">
        <v>0.5</v>
      </c>
      <c r="BW117" s="180">
        <v>0.546875</v>
      </c>
      <c r="BX117" s="121"/>
      <c r="BY117" s="180"/>
      <c r="BZ117" s="180"/>
      <c r="CA117" s="181"/>
    </row>
    <row r="118" spans="1:79" x14ac:dyDescent="0.3">
      <c r="A118" s="2" t="s">
        <v>72</v>
      </c>
      <c r="B118" s="15">
        <v>4.4538706256627786E-2</v>
      </c>
      <c r="C118" s="15">
        <v>6.9256756756756757E-2</v>
      </c>
      <c r="D118" s="15"/>
      <c r="E118" s="120">
        <f t="shared" si="172"/>
        <v>4.4538706256627786E-2</v>
      </c>
      <c r="F118" s="121">
        <f t="shared" si="173"/>
        <v>6.9256756756756757E-2</v>
      </c>
      <c r="G118" s="121">
        <f t="shared" si="174"/>
        <v>0</v>
      </c>
      <c r="H118" s="120">
        <f t="shared" si="175"/>
        <v>0</v>
      </c>
      <c r="I118" s="121">
        <f t="shared" si="176"/>
        <v>0</v>
      </c>
      <c r="J118" s="121"/>
      <c r="K118" s="183"/>
      <c r="L118" s="183"/>
      <c r="M118" s="184"/>
      <c r="N118" s="182">
        <v>0</v>
      </c>
      <c r="O118" s="183">
        <v>0</v>
      </c>
      <c r="P118" s="121"/>
      <c r="Q118" s="183"/>
      <c r="R118" s="183"/>
      <c r="S118" s="184"/>
      <c r="T118" s="15">
        <v>7.2463768115942032E-2</v>
      </c>
      <c r="U118" s="15">
        <v>9.375E-2</v>
      </c>
      <c r="V118" s="19"/>
      <c r="W118" s="15"/>
      <c r="X118" s="15"/>
      <c r="Y118" s="15"/>
      <c r="Z118" s="182">
        <v>0</v>
      </c>
      <c r="AA118" s="183">
        <v>0</v>
      </c>
      <c r="AB118" s="121"/>
      <c r="AC118" s="183"/>
      <c r="AD118" s="183"/>
      <c r="AE118" s="184"/>
      <c r="AF118" s="182">
        <v>0.11278195488721804</v>
      </c>
      <c r="AG118" s="183">
        <v>0.12295081967213115</v>
      </c>
      <c r="AH118" s="121"/>
      <c r="AI118" s="183"/>
      <c r="AJ118" s="183"/>
      <c r="AK118" s="184"/>
      <c r="AL118" s="182">
        <v>3.937007874015748E-2</v>
      </c>
      <c r="AM118" s="183">
        <v>5.1020408163265307E-2</v>
      </c>
      <c r="AN118" s="121"/>
      <c r="AO118" s="183"/>
      <c r="AP118" s="183"/>
      <c r="AQ118" s="184"/>
      <c r="AR118" s="182">
        <v>0</v>
      </c>
      <c r="AS118" s="183">
        <v>0</v>
      </c>
      <c r="AT118" s="121"/>
      <c r="AU118" s="183"/>
      <c r="AV118" s="183"/>
      <c r="AW118" s="184"/>
      <c r="AX118" s="182">
        <v>2.8571428571428571E-2</v>
      </c>
      <c r="AY118" s="183">
        <v>4.5454545454545456E-2</v>
      </c>
      <c r="AZ118" s="121"/>
      <c r="BA118" s="183"/>
      <c r="BB118" s="183"/>
      <c r="BC118" s="184"/>
      <c r="BD118" s="182">
        <v>0</v>
      </c>
      <c r="BE118" s="183">
        <v>0</v>
      </c>
      <c r="BF118" s="121"/>
      <c r="BG118" s="183"/>
      <c r="BH118" s="183"/>
      <c r="BI118" s="184"/>
      <c r="BJ118" s="182">
        <v>3.8461538461538464E-2</v>
      </c>
      <c r="BK118" s="183">
        <v>7.4999999999999997E-2</v>
      </c>
      <c r="BL118" s="121"/>
      <c r="BM118" s="183"/>
      <c r="BN118" s="183"/>
      <c r="BO118" s="184"/>
      <c r="BP118" s="182">
        <v>2.3255813953488372E-2</v>
      </c>
      <c r="BQ118" s="183">
        <v>3.9215686274509803E-2</v>
      </c>
      <c r="BR118" s="121"/>
      <c r="BS118" s="183"/>
      <c r="BT118" s="183"/>
      <c r="BU118" s="184"/>
      <c r="BV118" s="182">
        <v>3.125E-2</v>
      </c>
      <c r="BW118" s="183">
        <v>4.6875E-2</v>
      </c>
      <c r="BX118" s="121"/>
      <c r="BY118" s="183"/>
      <c r="BZ118" s="183"/>
      <c r="CA118" s="184"/>
    </row>
    <row r="119" spans="1:79" x14ac:dyDescent="0.3">
      <c r="A119" s="26" t="s">
        <v>73</v>
      </c>
      <c r="B119" s="18">
        <v>0.31919406150583246</v>
      </c>
      <c r="C119" s="18">
        <v>0.33445945945945948</v>
      </c>
      <c r="D119" s="15"/>
      <c r="E119" s="120">
        <f t="shared" si="172"/>
        <v>0.31919406150583246</v>
      </c>
      <c r="F119" s="121">
        <f t="shared" si="173"/>
        <v>0.33445945945945948</v>
      </c>
      <c r="G119" s="121">
        <f t="shared" si="174"/>
        <v>0</v>
      </c>
      <c r="H119" s="120">
        <f t="shared" si="175"/>
        <v>0.57936507936507942</v>
      </c>
      <c r="I119" s="121">
        <f t="shared" si="176"/>
        <v>0.53333333333333333</v>
      </c>
      <c r="J119" s="121"/>
      <c r="K119" s="180"/>
      <c r="L119" s="180"/>
      <c r="M119" s="181"/>
      <c r="N119" s="179">
        <v>0.5714285714285714</v>
      </c>
      <c r="O119" s="180">
        <v>0.5</v>
      </c>
      <c r="P119" s="121"/>
      <c r="Q119" s="180"/>
      <c r="R119" s="180"/>
      <c r="S119" s="181"/>
      <c r="T119" s="18">
        <v>0.38405797101449274</v>
      </c>
      <c r="U119" s="18">
        <v>0.46875</v>
      </c>
      <c r="V119" s="19"/>
      <c r="W119" s="18"/>
      <c r="X119" s="18"/>
      <c r="Y119" s="18"/>
      <c r="Z119" s="179">
        <v>0.66666666666666663</v>
      </c>
      <c r="AA119" s="180">
        <v>0.6</v>
      </c>
      <c r="AB119" s="121"/>
      <c r="AC119" s="180"/>
      <c r="AD119" s="180"/>
      <c r="AE119" s="181"/>
      <c r="AF119" s="179">
        <v>0.2781954887218045</v>
      </c>
      <c r="AG119" s="180">
        <v>0.28688524590163933</v>
      </c>
      <c r="AH119" s="121"/>
      <c r="AI119" s="180"/>
      <c r="AJ119" s="180"/>
      <c r="AK119" s="181"/>
      <c r="AL119" s="179">
        <v>0.29921259842519687</v>
      </c>
      <c r="AM119" s="180">
        <v>0.32653061224489793</v>
      </c>
      <c r="AN119" s="121"/>
      <c r="AO119" s="180"/>
      <c r="AP119" s="180"/>
      <c r="AQ119" s="181"/>
      <c r="AR119" s="179">
        <v>0.30708661417322836</v>
      </c>
      <c r="AS119" s="180">
        <v>0.39130434782608697</v>
      </c>
      <c r="AT119" s="121"/>
      <c r="AU119" s="180"/>
      <c r="AV119" s="180"/>
      <c r="AW119" s="181"/>
      <c r="AX119" s="179">
        <v>0.27857142857142858</v>
      </c>
      <c r="AY119" s="180">
        <v>0.25</v>
      </c>
      <c r="AZ119" s="121"/>
      <c r="BA119" s="180"/>
      <c r="BB119" s="180"/>
      <c r="BC119" s="181"/>
      <c r="BD119" s="179">
        <v>0.5</v>
      </c>
      <c r="BE119" s="180">
        <v>0.5</v>
      </c>
      <c r="BF119" s="121"/>
      <c r="BG119" s="180"/>
      <c r="BH119" s="180"/>
      <c r="BI119" s="181"/>
      <c r="BJ119" s="179">
        <v>0.29487179487179488</v>
      </c>
      <c r="BK119" s="180">
        <v>0.27500000000000002</v>
      </c>
      <c r="BL119" s="121"/>
      <c r="BM119" s="180"/>
      <c r="BN119" s="180"/>
      <c r="BO119" s="181"/>
      <c r="BP119" s="179">
        <v>0.36046511627906974</v>
      </c>
      <c r="BQ119" s="180">
        <v>0.37254901960784315</v>
      </c>
      <c r="BR119" s="121"/>
      <c r="BS119" s="180"/>
      <c r="BT119" s="180"/>
      <c r="BU119" s="181"/>
      <c r="BV119" s="179">
        <v>0.33333333333333331</v>
      </c>
      <c r="BW119" s="180">
        <v>0.3125</v>
      </c>
      <c r="BX119" s="121"/>
      <c r="BY119" s="180"/>
      <c r="BZ119" s="180"/>
      <c r="CA119" s="181"/>
    </row>
    <row r="120" spans="1:79" x14ac:dyDescent="0.3">
      <c r="A120" s="2" t="s">
        <v>74</v>
      </c>
      <c r="B120" s="15">
        <v>0.63838812301166492</v>
      </c>
      <c r="C120" s="15">
        <v>0.5591216216216216</v>
      </c>
      <c r="D120" s="15"/>
      <c r="E120" s="120">
        <f t="shared" si="172"/>
        <v>0.63838812301166492</v>
      </c>
      <c r="F120" s="121">
        <f t="shared" si="173"/>
        <v>0.5591216216216216</v>
      </c>
      <c r="G120" s="121">
        <f t="shared" si="174"/>
        <v>0</v>
      </c>
      <c r="H120" s="120">
        <f t="shared" si="175"/>
        <v>0.94444444444444453</v>
      </c>
      <c r="I120" s="121">
        <f t="shared" si="176"/>
        <v>0.93333333333333324</v>
      </c>
      <c r="J120" s="121"/>
      <c r="K120" s="169"/>
      <c r="L120" s="169"/>
      <c r="M120" s="171"/>
      <c r="N120" s="168">
        <v>1</v>
      </c>
      <c r="O120" s="169">
        <v>1</v>
      </c>
      <c r="P120" s="121"/>
      <c r="Q120" s="169"/>
      <c r="R120" s="169"/>
      <c r="S120" s="171"/>
      <c r="T120" s="16">
        <v>0.52173913043478259</v>
      </c>
      <c r="U120" s="16">
        <v>0.45833333333333331</v>
      </c>
      <c r="V120" s="19"/>
      <c r="W120" s="16"/>
      <c r="X120" s="16"/>
      <c r="Y120" s="16"/>
      <c r="Z120" s="168">
        <v>0.83333333333333337</v>
      </c>
      <c r="AA120" s="169">
        <v>0.8</v>
      </c>
      <c r="AB120" s="121"/>
      <c r="AC120" s="169"/>
      <c r="AD120" s="169"/>
      <c r="AE120" s="171"/>
      <c r="AF120" s="168">
        <v>0.48120300751879697</v>
      </c>
      <c r="AG120" s="169">
        <v>0.49180327868852458</v>
      </c>
      <c r="AH120" s="121"/>
      <c r="AI120" s="169"/>
      <c r="AJ120" s="169"/>
      <c r="AK120" s="171"/>
      <c r="AL120" s="168">
        <v>0.63779527559055116</v>
      </c>
      <c r="AM120" s="169">
        <v>0.56122448979591832</v>
      </c>
      <c r="AN120" s="121"/>
      <c r="AO120" s="169"/>
      <c r="AP120" s="169"/>
      <c r="AQ120" s="171"/>
      <c r="AR120" s="168">
        <v>0.79527559055118113</v>
      </c>
      <c r="AS120" s="183">
        <v>0.65217391304347827</v>
      </c>
      <c r="AT120" s="121"/>
      <c r="AU120" s="169"/>
      <c r="AV120" s="169"/>
      <c r="AW120" s="171"/>
      <c r="AX120" s="182">
        <v>0.6428571428571429</v>
      </c>
      <c r="AY120" s="183">
        <v>0.61363636363636365</v>
      </c>
      <c r="AZ120" s="121"/>
      <c r="BA120" s="169"/>
      <c r="BB120" s="169"/>
      <c r="BC120" s="171"/>
      <c r="BD120" s="182">
        <v>1</v>
      </c>
      <c r="BE120" s="183">
        <v>1</v>
      </c>
      <c r="BF120" s="121"/>
      <c r="BG120" s="169"/>
      <c r="BH120" s="169"/>
      <c r="BI120" s="171"/>
      <c r="BJ120" s="182">
        <v>0.70512820512820518</v>
      </c>
      <c r="BK120" s="183">
        <v>0.67500000000000004</v>
      </c>
      <c r="BL120" s="121"/>
      <c r="BM120" s="169"/>
      <c r="BN120" s="169"/>
      <c r="BO120" s="171"/>
      <c r="BP120" s="182">
        <v>0.73255813953488369</v>
      </c>
      <c r="BQ120" s="183">
        <v>0.68627450980392157</v>
      </c>
      <c r="BR120" s="121"/>
      <c r="BS120" s="169"/>
      <c r="BT120" s="169"/>
      <c r="BU120" s="171"/>
      <c r="BV120" s="182">
        <v>0.625</v>
      </c>
      <c r="BW120" s="183">
        <v>0.5</v>
      </c>
      <c r="BX120" s="121"/>
      <c r="BY120" s="169"/>
      <c r="BZ120" s="169"/>
      <c r="CA120" s="171"/>
    </row>
    <row r="121" spans="1:79" x14ac:dyDescent="0.3">
      <c r="A121" s="26" t="s">
        <v>75</v>
      </c>
      <c r="B121" s="18">
        <v>0.71155885471898195</v>
      </c>
      <c r="C121" s="18">
        <v>0.62668918918918914</v>
      </c>
      <c r="D121" s="15"/>
      <c r="E121" s="120">
        <f t="shared" si="172"/>
        <v>0.71155885471898195</v>
      </c>
      <c r="F121" s="121">
        <f t="shared" si="173"/>
        <v>0.62668918918918914</v>
      </c>
      <c r="G121" s="121">
        <f t="shared" si="174"/>
        <v>0</v>
      </c>
      <c r="H121" s="120">
        <f t="shared" si="175"/>
        <v>0.94444444444444453</v>
      </c>
      <c r="I121" s="121">
        <f t="shared" si="176"/>
        <v>0.93333333333333324</v>
      </c>
      <c r="J121" s="121"/>
      <c r="K121" s="180"/>
      <c r="L121" s="180"/>
      <c r="M121" s="181"/>
      <c r="N121" s="179">
        <v>1</v>
      </c>
      <c r="O121" s="180">
        <v>1</v>
      </c>
      <c r="P121" s="121"/>
      <c r="Q121" s="180"/>
      <c r="R121" s="180"/>
      <c r="S121" s="181"/>
      <c r="T121" s="18">
        <v>0.55797101449275366</v>
      </c>
      <c r="U121" s="18">
        <v>0.44791666666666669</v>
      </c>
      <c r="V121" s="19"/>
      <c r="W121" s="18"/>
      <c r="X121" s="18"/>
      <c r="Y121" s="18"/>
      <c r="Z121" s="179">
        <v>0.83333333333333337</v>
      </c>
      <c r="AA121" s="180">
        <v>0.8</v>
      </c>
      <c r="AB121" s="121"/>
      <c r="AC121" s="180"/>
      <c r="AD121" s="180"/>
      <c r="AE121" s="181"/>
      <c r="AF121" s="179">
        <v>0.63157894736842102</v>
      </c>
      <c r="AG121" s="180">
        <v>0.63114754098360659</v>
      </c>
      <c r="AH121" s="121"/>
      <c r="AI121" s="180"/>
      <c r="AJ121" s="180"/>
      <c r="AK121" s="181"/>
      <c r="AL121" s="179">
        <v>0.71653543307086609</v>
      </c>
      <c r="AM121" s="180">
        <v>0.67346938775510201</v>
      </c>
      <c r="AN121" s="121"/>
      <c r="AO121" s="180"/>
      <c r="AP121" s="180"/>
      <c r="AQ121" s="181"/>
      <c r="AR121" s="179">
        <v>0.88188976377952755</v>
      </c>
      <c r="AS121" s="180">
        <v>0.69565217391304346</v>
      </c>
      <c r="AT121" s="121"/>
      <c r="AU121" s="180"/>
      <c r="AV121" s="180"/>
      <c r="AW121" s="181"/>
      <c r="AX121" s="179">
        <v>0.72142857142857142</v>
      </c>
      <c r="AY121" s="180">
        <v>0.65909090909090906</v>
      </c>
      <c r="AZ121" s="121"/>
      <c r="BA121" s="180"/>
      <c r="BB121" s="180"/>
      <c r="BC121" s="181"/>
      <c r="BD121" s="179">
        <v>1</v>
      </c>
      <c r="BE121" s="180">
        <v>1</v>
      </c>
      <c r="BF121" s="121"/>
      <c r="BG121" s="180"/>
      <c r="BH121" s="180"/>
      <c r="BI121" s="181"/>
      <c r="BJ121" s="179">
        <v>0.70512820512820518</v>
      </c>
      <c r="BK121" s="180">
        <v>0.625</v>
      </c>
      <c r="BL121" s="121"/>
      <c r="BM121" s="180"/>
      <c r="BN121" s="180"/>
      <c r="BO121" s="181"/>
      <c r="BP121" s="179">
        <v>0.70930232558139539</v>
      </c>
      <c r="BQ121" s="180">
        <v>0.58823529411764708</v>
      </c>
      <c r="BR121" s="121"/>
      <c r="BS121" s="180"/>
      <c r="BT121" s="180"/>
      <c r="BU121" s="181"/>
      <c r="BV121" s="179">
        <v>0.76041666666666663</v>
      </c>
      <c r="BW121" s="180">
        <v>0.734375</v>
      </c>
      <c r="BX121" s="121"/>
      <c r="BY121" s="180"/>
      <c r="BZ121" s="180"/>
      <c r="CA121" s="181"/>
    </row>
    <row r="122" spans="1:79" x14ac:dyDescent="0.3">
      <c r="A122" s="2"/>
      <c r="B122" s="15"/>
      <c r="C122" s="15"/>
      <c r="D122" s="15"/>
      <c r="E122" s="120"/>
      <c r="F122" s="121"/>
      <c r="G122" s="121"/>
      <c r="H122" s="120"/>
      <c r="I122" s="121"/>
      <c r="J122" s="121"/>
      <c r="K122" s="169"/>
      <c r="L122" s="169"/>
      <c r="M122" s="171"/>
      <c r="N122" s="168"/>
      <c r="O122" s="169"/>
      <c r="P122" s="121"/>
      <c r="Q122" s="169"/>
      <c r="R122" s="169"/>
      <c r="S122" s="171"/>
      <c r="T122" s="16"/>
      <c r="U122" s="16"/>
      <c r="V122" s="19"/>
      <c r="W122" s="16"/>
      <c r="X122" s="16"/>
      <c r="Y122" s="16"/>
      <c r="Z122" s="168"/>
      <c r="AA122" s="169"/>
      <c r="AB122" s="121"/>
      <c r="AC122" s="169"/>
      <c r="AD122" s="169"/>
      <c r="AE122" s="171"/>
      <c r="AF122" s="168"/>
      <c r="AG122" s="169"/>
      <c r="AH122" s="121"/>
      <c r="AI122" s="169"/>
      <c r="AJ122" s="169"/>
      <c r="AK122" s="171"/>
      <c r="AL122" s="168"/>
      <c r="AM122" s="169"/>
      <c r="AN122" s="121"/>
      <c r="AO122" s="169"/>
      <c r="AP122" s="169"/>
      <c r="AQ122" s="171"/>
      <c r="AR122" s="168"/>
      <c r="AS122" s="183"/>
      <c r="AT122" s="121"/>
      <c r="AU122" s="169"/>
      <c r="AV122" s="169"/>
      <c r="AW122" s="171"/>
      <c r="AX122" s="182"/>
      <c r="AY122" s="183"/>
      <c r="AZ122" s="121"/>
      <c r="BA122" s="169"/>
      <c r="BB122" s="169"/>
      <c r="BC122" s="171"/>
      <c r="BD122" s="182"/>
      <c r="BE122" s="183"/>
      <c r="BF122" s="121"/>
      <c r="BG122" s="169"/>
      <c r="BH122" s="169"/>
      <c r="BI122" s="171"/>
      <c r="BJ122" s="182"/>
      <c r="BK122" s="183"/>
      <c r="BL122" s="121"/>
      <c r="BM122" s="169"/>
      <c r="BN122" s="169"/>
      <c r="BO122" s="171"/>
      <c r="BP122" s="182"/>
      <c r="BQ122" s="183"/>
      <c r="BR122" s="121"/>
      <c r="BS122" s="169"/>
      <c r="BT122" s="169"/>
      <c r="BU122" s="171"/>
      <c r="BV122" s="182"/>
      <c r="BW122" s="183"/>
      <c r="BX122" s="121"/>
      <c r="BY122" s="169"/>
      <c r="BZ122" s="169"/>
      <c r="CA122" s="171"/>
    </row>
    <row r="123" spans="1:79" ht="43.2" x14ac:dyDescent="0.3">
      <c r="A123" s="33" t="s">
        <v>76</v>
      </c>
      <c r="B123" s="34" t="s">
        <v>14</v>
      </c>
      <c r="C123" s="35" t="s">
        <v>155</v>
      </c>
      <c r="D123" s="35" t="s">
        <v>326</v>
      </c>
      <c r="E123" s="125" t="s">
        <v>162</v>
      </c>
      <c r="F123" s="36" t="s">
        <v>329</v>
      </c>
      <c r="G123" s="35" t="s">
        <v>327</v>
      </c>
      <c r="H123" s="9" t="s">
        <v>159</v>
      </c>
      <c r="I123" s="154" t="s">
        <v>160</v>
      </c>
      <c r="J123" s="35" t="s">
        <v>326</v>
      </c>
      <c r="K123" s="153" t="s">
        <v>177</v>
      </c>
      <c r="L123" s="153" t="s">
        <v>331</v>
      </c>
      <c r="M123" s="127" t="s">
        <v>327</v>
      </c>
      <c r="N123" s="6" t="s">
        <v>112</v>
      </c>
      <c r="O123" s="153" t="s">
        <v>332</v>
      </c>
      <c r="P123" s="35" t="s">
        <v>326</v>
      </c>
      <c r="Q123" s="153" t="s">
        <v>175</v>
      </c>
      <c r="R123" s="153" t="s">
        <v>331</v>
      </c>
      <c r="S123" s="127" t="s">
        <v>327</v>
      </c>
      <c r="T123" s="3" t="s">
        <v>111</v>
      </c>
      <c r="U123" s="3" t="s">
        <v>145</v>
      </c>
      <c r="V123" s="35" t="s">
        <v>326</v>
      </c>
      <c r="W123" s="3" t="s">
        <v>172</v>
      </c>
      <c r="X123" s="3" t="s">
        <v>331</v>
      </c>
      <c r="Y123" s="35" t="s">
        <v>327</v>
      </c>
      <c r="Z123" s="6" t="s">
        <v>113</v>
      </c>
      <c r="AA123" s="153" t="s">
        <v>146</v>
      </c>
      <c r="AB123" s="35" t="s">
        <v>326</v>
      </c>
      <c r="AC123" s="153" t="s">
        <v>173</v>
      </c>
      <c r="AD123" s="153" t="s">
        <v>331</v>
      </c>
      <c r="AE123" s="127" t="s">
        <v>327</v>
      </c>
      <c r="AF123" s="6" t="s">
        <v>82</v>
      </c>
      <c r="AG123" s="7" t="s">
        <v>147</v>
      </c>
      <c r="AH123" s="35" t="s">
        <v>326</v>
      </c>
      <c r="AI123" s="153" t="s">
        <v>163</v>
      </c>
      <c r="AJ123" s="153" t="s">
        <v>331</v>
      </c>
      <c r="AK123" s="127" t="s">
        <v>327</v>
      </c>
      <c r="AL123" s="6" t="s">
        <v>114</v>
      </c>
      <c r="AM123" s="153" t="s">
        <v>148</v>
      </c>
      <c r="AN123" s="35" t="s">
        <v>326</v>
      </c>
      <c r="AO123" s="153" t="s">
        <v>164</v>
      </c>
      <c r="AP123" s="153" t="s">
        <v>331</v>
      </c>
      <c r="AQ123" s="127" t="s">
        <v>327</v>
      </c>
      <c r="AR123" s="6" t="s">
        <v>115</v>
      </c>
      <c r="AS123" s="153" t="s">
        <v>149</v>
      </c>
      <c r="AT123" s="35" t="s">
        <v>326</v>
      </c>
      <c r="AU123" s="153" t="s">
        <v>165</v>
      </c>
      <c r="AV123" s="153" t="s">
        <v>331</v>
      </c>
      <c r="AW123" s="127" t="s">
        <v>327</v>
      </c>
      <c r="AX123" s="6" t="s">
        <v>116</v>
      </c>
      <c r="AY123" s="153" t="s">
        <v>150</v>
      </c>
      <c r="AZ123" s="35" t="s">
        <v>326</v>
      </c>
      <c r="BA123" s="153" t="s">
        <v>166</v>
      </c>
      <c r="BB123" s="153" t="s">
        <v>331</v>
      </c>
      <c r="BC123" s="127" t="s">
        <v>327</v>
      </c>
      <c r="BD123" s="6" t="s">
        <v>117</v>
      </c>
      <c r="BE123" s="153" t="s">
        <v>151</v>
      </c>
      <c r="BF123" s="35" t="s">
        <v>326</v>
      </c>
      <c r="BG123" s="153" t="s">
        <v>167</v>
      </c>
      <c r="BH123" s="153" t="s">
        <v>331</v>
      </c>
      <c r="BI123" s="127" t="s">
        <v>327</v>
      </c>
      <c r="BJ123" s="6" t="s">
        <v>118</v>
      </c>
      <c r="BK123" s="153" t="s">
        <v>152</v>
      </c>
      <c r="BL123" s="35" t="s">
        <v>326</v>
      </c>
      <c r="BM123" s="153" t="s">
        <v>168</v>
      </c>
      <c r="BN123" s="153" t="s">
        <v>331</v>
      </c>
      <c r="BO123" s="127" t="s">
        <v>327</v>
      </c>
      <c r="BP123" s="6" t="s">
        <v>119</v>
      </c>
      <c r="BQ123" s="153" t="s">
        <v>153</v>
      </c>
      <c r="BR123" s="35" t="s">
        <v>326</v>
      </c>
      <c r="BS123" s="153" t="s">
        <v>169</v>
      </c>
      <c r="BT123" s="153" t="s">
        <v>331</v>
      </c>
      <c r="BU123" s="127" t="s">
        <v>327</v>
      </c>
      <c r="BV123" s="6" t="s">
        <v>120</v>
      </c>
      <c r="BW123" s="153" t="s">
        <v>154</v>
      </c>
      <c r="BX123" s="35" t="s">
        <v>326</v>
      </c>
      <c r="BY123" s="153" t="s">
        <v>170</v>
      </c>
      <c r="BZ123" s="153" t="s">
        <v>331</v>
      </c>
      <c r="CA123" s="127" t="s">
        <v>327</v>
      </c>
    </row>
    <row r="124" spans="1:79" x14ac:dyDescent="0.3">
      <c r="A124" s="2" t="s">
        <v>77</v>
      </c>
      <c r="B124" s="15">
        <v>0.26617179215270415</v>
      </c>
      <c r="C124" s="15">
        <v>0.10304054054054054</v>
      </c>
      <c r="D124" s="15"/>
      <c r="E124" s="120">
        <f t="shared" ref="E124:G128" si="177">B124</f>
        <v>0.26617179215270415</v>
      </c>
      <c r="F124" s="121">
        <f t="shared" si="177"/>
        <v>0.10304054054054054</v>
      </c>
      <c r="G124" s="121">
        <f t="shared" si="177"/>
        <v>0</v>
      </c>
      <c r="H124" s="210">
        <f>AVERAGE(Q124,AC124,BG124)</f>
        <v>0.24603174603174602</v>
      </c>
      <c r="I124" s="170">
        <f>AVERAGE(R124,AD124,BH124)</f>
        <v>0.23333333333333331</v>
      </c>
      <c r="J124" s="170"/>
      <c r="K124" s="211"/>
      <c r="L124" s="211"/>
      <c r="M124" s="185"/>
      <c r="N124" s="168"/>
      <c r="O124" s="169"/>
      <c r="P124" s="170"/>
      <c r="Q124" s="169">
        <f>Q68</f>
        <v>0.5714285714285714</v>
      </c>
      <c r="R124" s="169">
        <f>R68</f>
        <v>0.5</v>
      </c>
      <c r="S124" s="185"/>
      <c r="T124" s="16"/>
      <c r="U124" s="16"/>
      <c r="V124" s="104"/>
      <c r="W124" s="16">
        <f>W68</f>
        <v>0.27536231884057971</v>
      </c>
      <c r="X124" s="16">
        <f>X68</f>
        <v>0.11458333333333333</v>
      </c>
      <c r="Y124" s="148"/>
      <c r="Z124" s="168"/>
      <c r="AA124" s="169"/>
      <c r="AB124" s="170"/>
      <c r="AC124" s="169">
        <f>AC68</f>
        <v>0.16666666666666666</v>
      </c>
      <c r="AD124" s="169">
        <f>AD68</f>
        <v>0.2</v>
      </c>
      <c r="AE124" s="185"/>
      <c r="AF124" s="168"/>
      <c r="AG124" s="169"/>
      <c r="AH124" s="170"/>
      <c r="AI124" s="169">
        <f>AI68</f>
        <v>0.15037593984962405</v>
      </c>
      <c r="AJ124" s="169">
        <f>AJ68</f>
        <v>0.13114754098360656</v>
      </c>
      <c r="AK124" s="185"/>
      <c r="AL124" s="168"/>
      <c r="AM124" s="169"/>
      <c r="AN124" s="170"/>
      <c r="AO124" s="169">
        <f>AO68</f>
        <v>0.33858267716535434</v>
      </c>
      <c r="AP124" s="169">
        <f>AP68</f>
        <v>0.26530612244897961</v>
      </c>
      <c r="AQ124" s="185"/>
      <c r="AR124" s="168"/>
      <c r="AS124" s="183"/>
      <c r="AT124" s="170"/>
      <c r="AU124" s="169">
        <f>AU68</f>
        <v>0.68503937007874016</v>
      </c>
      <c r="AV124" s="169">
        <f>AV68</f>
        <v>0.43478260869565216</v>
      </c>
      <c r="AW124" s="185"/>
      <c r="AX124" s="182"/>
      <c r="AY124" s="183"/>
      <c r="AZ124" s="170"/>
      <c r="BA124" s="169">
        <f>BA68</f>
        <v>0.35</v>
      </c>
      <c r="BB124" s="169">
        <f>BB68</f>
        <v>0.17045454545454544</v>
      </c>
      <c r="BC124" s="185"/>
      <c r="BD124" s="182"/>
      <c r="BE124" s="183"/>
      <c r="BF124" s="170"/>
      <c r="BG124" s="169">
        <f>BG68</f>
        <v>0</v>
      </c>
      <c r="BH124" s="169">
        <f>BH68</f>
        <v>0</v>
      </c>
      <c r="BI124" s="185"/>
      <c r="BJ124" s="182"/>
      <c r="BK124" s="183"/>
      <c r="BL124" s="170"/>
      <c r="BM124" s="169">
        <f>BM68</f>
        <v>0.48717948717948717</v>
      </c>
      <c r="BN124" s="169">
        <f>BN68</f>
        <v>0.32500000000000001</v>
      </c>
      <c r="BO124" s="185"/>
      <c r="BP124" s="182"/>
      <c r="BQ124" s="183"/>
      <c r="BR124" s="170"/>
      <c r="BS124" s="169">
        <f>BS68</f>
        <v>0.52325581395348841</v>
      </c>
      <c r="BT124" s="169">
        <f>BT68</f>
        <v>0.47058823529411764</v>
      </c>
      <c r="BU124" s="185"/>
      <c r="BV124" s="182"/>
      <c r="BW124" s="183"/>
      <c r="BX124" s="170"/>
      <c r="BY124" s="169">
        <f>BY68</f>
        <v>0.29166666666666669</v>
      </c>
      <c r="BZ124" s="169">
        <f>BZ68</f>
        <v>9.375E-2</v>
      </c>
      <c r="CA124" s="185"/>
    </row>
    <row r="125" spans="1:79" x14ac:dyDescent="0.3">
      <c r="A125" s="26" t="s">
        <v>78</v>
      </c>
      <c r="B125" s="18">
        <v>0.62460233297985157</v>
      </c>
      <c r="C125" s="18">
        <v>0.79222972972972971</v>
      </c>
      <c r="D125" s="15"/>
      <c r="E125" s="120">
        <f t="shared" si="177"/>
        <v>0.62460233297985157</v>
      </c>
      <c r="F125" s="121">
        <f t="shared" si="177"/>
        <v>0.79222972972972971</v>
      </c>
      <c r="G125" s="121">
        <f t="shared" si="177"/>
        <v>0</v>
      </c>
      <c r="H125" s="210">
        <f>AVERAGE(Q125,AC125,BG125)</f>
        <v>0.75396825396825395</v>
      </c>
      <c r="I125" s="170">
        <f>AVERAGE(R125,AD125,BH125)</f>
        <v>0.76666666666666661</v>
      </c>
      <c r="J125" s="170"/>
      <c r="K125" s="212"/>
      <c r="L125" s="212"/>
      <c r="M125" s="186"/>
      <c r="N125" s="179"/>
      <c r="O125" s="180"/>
      <c r="P125" s="170"/>
      <c r="Q125" s="180">
        <f>1-Q124</f>
        <v>0.4285714285714286</v>
      </c>
      <c r="R125" s="180">
        <f>1-R124</f>
        <v>0.5</v>
      </c>
      <c r="S125" s="186"/>
      <c r="T125" s="18"/>
      <c r="U125" s="18"/>
      <c r="V125" s="104"/>
      <c r="W125" s="18">
        <f>1-W124</f>
        <v>0.72463768115942029</v>
      </c>
      <c r="X125" s="18">
        <f>1-X124</f>
        <v>0.88541666666666663</v>
      </c>
      <c r="Y125" s="149"/>
      <c r="Z125" s="179"/>
      <c r="AA125" s="180"/>
      <c r="AB125" s="170"/>
      <c r="AC125" s="180">
        <f>1-AC124</f>
        <v>0.83333333333333337</v>
      </c>
      <c r="AD125" s="180">
        <f>1-AD124</f>
        <v>0.8</v>
      </c>
      <c r="AE125" s="186"/>
      <c r="AF125" s="179"/>
      <c r="AG125" s="180"/>
      <c r="AH125" s="170"/>
      <c r="AI125" s="180">
        <f>1-AI124</f>
        <v>0.84962406015037595</v>
      </c>
      <c r="AJ125" s="180">
        <f>1-AJ124</f>
        <v>0.86885245901639341</v>
      </c>
      <c r="AK125" s="186"/>
      <c r="AL125" s="179"/>
      <c r="AM125" s="180"/>
      <c r="AN125" s="170"/>
      <c r="AO125" s="180">
        <f>1-AO124</f>
        <v>0.6614173228346456</v>
      </c>
      <c r="AP125" s="180">
        <f>1-AP124</f>
        <v>0.73469387755102034</v>
      </c>
      <c r="AQ125" s="186"/>
      <c r="AR125" s="179"/>
      <c r="AS125" s="180"/>
      <c r="AT125" s="170"/>
      <c r="AU125" s="180">
        <f>1-AU124</f>
        <v>0.31496062992125984</v>
      </c>
      <c r="AV125" s="180">
        <f>1-AV124</f>
        <v>0.56521739130434789</v>
      </c>
      <c r="AW125" s="186"/>
      <c r="AX125" s="179"/>
      <c r="AY125" s="180"/>
      <c r="AZ125" s="170"/>
      <c r="BA125" s="180">
        <f>1-BA124</f>
        <v>0.65</v>
      </c>
      <c r="BB125" s="180">
        <f>1-BB124</f>
        <v>0.82954545454545459</v>
      </c>
      <c r="BC125" s="186"/>
      <c r="BD125" s="179"/>
      <c r="BE125" s="180"/>
      <c r="BF125" s="170"/>
      <c r="BG125" s="180">
        <f>1-BG124</f>
        <v>1</v>
      </c>
      <c r="BH125" s="180">
        <f>1-BH124</f>
        <v>1</v>
      </c>
      <c r="BI125" s="186"/>
      <c r="BJ125" s="179"/>
      <c r="BK125" s="180"/>
      <c r="BL125" s="170"/>
      <c r="BM125" s="180">
        <f>1-BM124</f>
        <v>0.51282051282051277</v>
      </c>
      <c r="BN125" s="180">
        <f>1-BN124</f>
        <v>0.67500000000000004</v>
      </c>
      <c r="BO125" s="186"/>
      <c r="BP125" s="179"/>
      <c r="BQ125" s="180"/>
      <c r="BR125" s="170"/>
      <c r="BS125" s="180">
        <f>1-BS124</f>
        <v>0.47674418604651159</v>
      </c>
      <c r="BT125" s="180">
        <f>1-BT124</f>
        <v>0.52941176470588236</v>
      </c>
      <c r="BU125" s="186"/>
      <c r="BV125" s="179"/>
      <c r="BW125" s="180"/>
      <c r="BX125" s="170"/>
      <c r="BY125" s="180">
        <f>1-BY124</f>
        <v>0.70833333333333326</v>
      </c>
      <c r="BZ125" s="180">
        <f>1-BZ124</f>
        <v>0.90625</v>
      </c>
      <c r="CA125" s="186"/>
    </row>
    <row r="126" spans="1:79" x14ac:dyDescent="0.3">
      <c r="A126" s="2" t="s">
        <v>79</v>
      </c>
      <c r="B126" s="15">
        <v>0.16861081654294804</v>
      </c>
      <c r="C126" s="15">
        <v>0.23817567567567569</v>
      </c>
      <c r="D126" s="15"/>
      <c r="E126" s="120">
        <f t="shared" si="177"/>
        <v>0.16861081654294804</v>
      </c>
      <c r="F126" s="121">
        <f t="shared" si="177"/>
        <v>0.23817567567567569</v>
      </c>
      <c r="G126" s="121">
        <f t="shared" si="177"/>
        <v>0</v>
      </c>
      <c r="H126" s="210">
        <f>AVERAGE(Q126,AC126,BG126)</f>
        <v>0</v>
      </c>
      <c r="I126" s="170">
        <f>AVERAGE(R126,AD126,BH126)</f>
        <v>0</v>
      </c>
      <c r="J126" s="170"/>
      <c r="K126" s="211"/>
      <c r="L126" s="211"/>
      <c r="M126" s="185"/>
      <c r="N126" s="168"/>
      <c r="O126" s="169"/>
      <c r="P126" s="170"/>
      <c r="Q126" s="169">
        <f>Q71+Q72</f>
        <v>0</v>
      </c>
      <c r="R126" s="169">
        <f>R71+R72</f>
        <v>0</v>
      </c>
      <c r="S126" s="185"/>
      <c r="T126" s="16"/>
      <c r="U126" s="16"/>
      <c r="V126" s="104"/>
      <c r="W126" s="16">
        <f>W71+W72</f>
        <v>0.21014492753623187</v>
      </c>
      <c r="X126" s="16">
        <f>X71+X72</f>
        <v>0.25</v>
      </c>
      <c r="Y126" s="148"/>
      <c r="Z126" s="168"/>
      <c r="AA126" s="169"/>
      <c r="AB126" s="170"/>
      <c r="AC126" s="169">
        <f>AC71+AC72</f>
        <v>0</v>
      </c>
      <c r="AD126" s="169">
        <f>AD71+AD72</f>
        <v>0</v>
      </c>
      <c r="AE126" s="185"/>
      <c r="AF126" s="168"/>
      <c r="AG126" s="169"/>
      <c r="AH126" s="170"/>
      <c r="AI126" s="169">
        <f>AI71+AI72</f>
        <v>0.2932330827067669</v>
      </c>
      <c r="AJ126" s="169">
        <f>AJ71+AJ72</f>
        <v>0.29508196721311475</v>
      </c>
      <c r="AK126" s="185"/>
      <c r="AL126" s="168"/>
      <c r="AM126" s="169"/>
      <c r="AN126" s="170"/>
      <c r="AO126" s="169">
        <f>AO71+AO72</f>
        <v>0.18110236220472442</v>
      </c>
      <c r="AP126" s="169">
        <f>AP71+AP72</f>
        <v>0.2142857142857143</v>
      </c>
      <c r="AQ126" s="185"/>
      <c r="AR126" s="168"/>
      <c r="AS126" s="183"/>
      <c r="AT126" s="170"/>
      <c r="AU126" s="169">
        <f>AU71+AU72</f>
        <v>2.3622047244094488E-2</v>
      </c>
      <c r="AV126" s="169">
        <f>AV71+AV72</f>
        <v>0.13043478260869565</v>
      </c>
      <c r="AW126" s="185"/>
      <c r="AX126" s="182"/>
      <c r="AY126" s="183"/>
      <c r="AZ126" s="170"/>
      <c r="BA126" s="169">
        <f>BA71+BA72</f>
        <v>0.22857142857142856</v>
      </c>
      <c r="BB126" s="169">
        <f>BB71+BB72</f>
        <v>0.36363636363636365</v>
      </c>
      <c r="BC126" s="185"/>
      <c r="BD126" s="182"/>
      <c r="BE126" s="183"/>
      <c r="BF126" s="170"/>
      <c r="BG126" s="169">
        <f>BG71+BG72</f>
        <v>0</v>
      </c>
      <c r="BH126" s="169">
        <f>BH71+BH72</f>
        <v>0</v>
      </c>
      <c r="BI126" s="185"/>
      <c r="BJ126" s="182"/>
      <c r="BK126" s="183"/>
      <c r="BL126" s="170"/>
      <c r="BM126" s="169">
        <f>BM71+BM72</f>
        <v>6.4102564102564097E-2</v>
      </c>
      <c r="BN126" s="169">
        <f>BN71+BN72</f>
        <v>0.1</v>
      </c>
      <c r="BO126" s="185"/>
      <c r="BP126" s="182"/>
      <c r="BQ126" s="183"/>
      <c r="BR126" s="170"/>
      <c r="BS126" s="169">
        <f>BS71+BS72</f>
        <v>8.1395348837209308E-2</v>
      </c>
      <c r="BT126" s="169">
        <f>BT71+BT72</f>
        <v>0.11764705882352941</v>
      </c>
      <c r="BU126" s="185"/>
      <c r="BV126" s="182"/>
      <c r="BW126" s="183"/>
      <c r="BX126" s="170"/>
      <c r="BY126" s="169">
        <f>BY71+BY72</f>
        <v>0.21875</v>
      </c>
      <c r="BZ126" s="169">
        <f>BZ71+BZ72</f>
        <v>0.234375</v>
      </c>
      <c r="CA126" s="185"/>
    </row>
    <row r="127" spans="1:79" x14ac:dyDescent="0.3">
      <c r="A127" s="26" t="s">
        <v>80</v>
      </c>
      <c r="B127" s="18">
        <v>0.13255567338282079</v>
      </c>
      <c r="C127" s="18">
        <v>0.1266891891891892</v>
      </c>
      <c r="D127" s="15"/>
      <c r="E127" s="120">
        <f t="shared" si="177"/>
        <v>0.13255567338282079</v>
      </c>
      <c r="F127" s="121">
        <f t="shared" si="177"/>
        <v>0.1266891891891892</v>
      </c>
      <c r="G127" s="121">
        <f t="shared" si="177"/>
        <v>0</v>
      </c>
      <c r="H127" s="210">
        <f>AVERAGE(Q127,AC127,BG127)</f>
        <v>0.69047619047619035</v>
      </c>
      <c r="I127" s="170">
        <f>AVERAGE(R127,AD127,BH127)</f>
        <v>0.6333333333333333</v>
      </c>
      <c r="J127" s="170"/>
      <c r="K127" s="212"/>
      <c r="L127" s="212"/>
      <c r="M127" s="186"/>
      <c r="N127" s="179"/>
      <c r="O127" s="180"/>
      <c r="P127" s="170"/>
      <c r="Q127" s="180">
        <f>Q89+Q90</f>
        <v>0.5714285714285714</v>
      </c>
      <c r="R127" s="180">
        <f>R89+R90</f>
        <v>0.5</v>
      </c>
      <c r="S127" s="186"/>
      <c r="T127" s="18"/>
      <c r="U127" s="18"/>
      <c r="V127" s="104"/>
      <c r="W127" s="18">
        <f>W89+W90</f>
        <v>0.14492753623188406</v>
      </c>
      <c r="X127" s="18">
        <f>X89+X90</f>
        <v>0.125</v>
      </c>
      <c r="Y127" s="149"/>
      <c r="Z127" s="179"/>
      <c r="AA127" s="180"/>
      <c r="AB127" s="170"/>
      <c r="AC127" s="180">
        <f>AC89+AC90</f>
        <v>0.5</v>
      </c>
      <c r="AD127" s="180">
        <f>AD89+AD90</f>
        <v>0.4</v>
      </c>
      <c r="AE127" s="186"/>
      <c r="AF127" s="179"/>
      <c r="AG127" s="180"/>
      <c r="AH127" s="170"/>
      <c r="AI127" s="180">
        <f>AI89+AI90</f>
        <v>0.17293233082706766</v>
      </c>
      <c r="AJ127" s="180">
        <f>AJ89+AJ90</f>
        <v>0.15573770491803279</v>
      </c>
      <c r="AK127" s="186"/>
      <c r="AL127" s="179"/>
      <c r="AM127" s="180"/>
      <c r="AN127" s="170"/>
      <c r="AO127" s="180">
        <f>AO89+AO90</f>
        <v>0.10236220472440945</v>
      </c>
      <c r="AP127" s="180">
        <f>AP89+AP90</f>
        <v>0.10204081632653061</v>
      </c>
      <c r="AQ127" s="186"/>
      <c r="AR127" s="179"/>
      <c r="AS127" s="180"/>
      <c r="AT127" s="170"/>
      <c r="AU127" s="180">
        <f>AU89+AU90</f>
        <v>0.18110236220472442</v>
      </c>
      <c r="AV127" s="180">
        <f>AV89+AV90</f>
        <v>0.30434782608695654</v>
      </c>
      <c r="AW127" s="186"/>
      <c r="AX127" s="179"/>
      <c r="AY127" s="180"/>
      <c r="AZ127" s="170"/>
      <c r="BA127" s="180">
        <f>BA89+BA90</f>
        <v>8.5714285714285715E-2</v>
      </c>
      <c r="BB127" s="180">
        <f>BB89+BB90</f>
        <v>6.8181818181818177E-2</v>
      </c>
      <c r="BC127" s="186"/>
      <c r="BD127" s="179"/>
      <c r="BE127" s="180"/>
      <c r="BF127" s="170"/>
      <c r="BG127" s="180">
        <f>BG89+BG90</f>
        <v>1</v>
      </c>
      <c r="BH127" s="180">
        <f>BH89+BH90</f>
        <v>1</v>
      </c>
      <c r="BI127" s="186"/>
      <c r="BJ127" s="179"/>
      <c r="BK127" s="180"/>
      <c r="BL127" s="170"/>
      <c r="BM127" s="180">
        <f>BM89+BM90</f>
        <v>0.11538461538461538</v>
      </c>
      <c r="BN127" s="180">
        <f>BN89+BN90</f>
        <v>0.125</v>
      </c>
      <c r="BO127" s="186"/>
      <c r="BP127" s="179"/>
      <c r="BQ127" s="180"/>
      <c r="BR127" s="170"/>
      <c r="BS127" s="180">
        <f>BS89+BS90</f>
        <v>0.13953488372093023</v>
      </c>
      <c r="BT127" s="180">
        <f>BT89+BT90</f>
        <v>0.13725490196078433</v>
      </c>
      <c r="BU127" s="186"/>
      <c r="BV127" s="179"/>
      <c r="BW127" s="180"/>
      <c r="BX127" s="170"/>
      <c r="BY127" s="180">
        <f>BY89+BY90</f>
        <v>4.1666666666666664E-2</v>
      </c>
      <c r="BZ127" s="180">
        <f>BZ89+BZ90</f>
        <v>6.25E-2</v>
      </c>
      <c r="CA127" s="186"/>
    </row>
    <row r="128" spans="1:79" ht="15" thickBot="1" x14ac:dyDescent="0.35">
      <c r="A128" s="2" t="s">
        <v>81</v>
      </c>
      <c r="B128" s="15">
        <v>0.13467656415694593</v>
      </c>
      <c r="C128" s="15">
        <v>0.20101351351351351</v>
      </c>
      <c r="D128" s="15"/>
      <c r="E128" s="130">
        <f t="shared" si="177"/>
        <v>0.13467656415694593</v>
      </c>
      <c r="F128" s="131">
        <f t="shared" si="177"/>
        <v>0.20101351351351351</v>
      </c>
      <c r="G128" s="131">
        <f t="shared" si="177"/>
        <v>0</v>
      </c>
      <c r="H128" s="213">
        <f>AVERAGE(Q128,AC128,BG128)</f>
        <v>0</v>
      </c>
      <c r="I128" s="189">
        <f>AVERAGE(R128,AD128,BH128)</f>
        <v>0</v>
      </c>
      <c r="J128" s="189"/>
      <c r="K128" s="214"/>
      <c r="L128" s="214"/>
      <c r="M128" s="190"/>
      <c r="N128" s="187"/>
      <c r="O128" s="188"/>
      <c r="P128" s="189"/>
      <c r="Q128" s="188">
        <f>Q50+Q51</f>
        <v>0</v>
      </c>
      <c r="R128" s="188">
        <f>R50+R51</f>
        <v>0</v>
      </c>
      <c r="S128" s="190"/>
      <c r="T128" s="16"/>
      <c r="U128" s="16"/>
      <c r="V128" s="104"/>
      <c r="W128" s="16">
        <f>W50+W51</f>
        <v>0.12318840579710146</v>
      </c>
      <c r="X128" s="16">
        <f>X50+X51</f>
        <v>0.17708333333333334</v>
      </c>
      <c r="Y128" s="148"/>
      <c r="Z128" s="187"/>
      <c r="AA128" s="188"/>
      <c r="AB128" s="189"/>
      <c r="AC128" s="188">
        <f>AC50+AC51</f>
        <v>0</v>
      </c>
      <c r="AD128" s="188">
        <f>AD50+AD51</f>
        <v>0</v>
      </c>
      <c r="AE128" s="190"/>
      <c r="AF128" s="187"/>
      <c r="AG128" s="188"/>
      <c r="AH128" s="189"/>
      <c r="AI128" s="188">
        <f>AI50+AI51</f>
        <v>0.16541353383458646</v>
      </c>
      <c r="AJ128" s="188">
        <f>AJ50+AJ51</f>
        <v>0.18032786885245899</v>
      </c>
      <c r="AK128" s="190"/>
      <c r="AL128" s="187"/>
      <c r="AM128" s="188"/>
      <c r="AN128" s="189"/>
      <c r="AO128" s="188">
        <f>AO50+AO51</f>
        <v>0.10236220472440945</v>
      </c>
      <c r="AP128" s="188">
        <f>AP50+AP51</f>
        <v>0.1326530612244898</v>
      </c>
      <c r="AQ128" s="190"/>
      <c r="AR128" s="187"/>
      <c r="AS128" s="199"/>
      <c r="AT128" s="189"/>
      <c r="AU128" s="188">
        <f>AU50+AU51</f>
        <v>5.5118110236220472E-2</v>
      </c>
      <c r="AV128" s="188">
        <f>AV50+AV51</f>
        <v>0.2608695652173913</v>
      </c>
      <c r="AW128" s="190"/>
      <c r="AX128" s="198"/>
      <c r="AY128" s="199"/>
      <c r="AZ128" s="189"/>
      <c r="BA128" s="188">
        <f>BA50+BA51</f>
        <v>0.18571428571428572</v>
      </c>
      <c r="BB128" s="188">
        <f>BB50+BB51</f>
        <v>0.28409090909090912</v>
      </c>
      <c r="BC128" s="190"/>
      <c r="BD128" s="198"/>
      <c r="BE128" s="199"/>
      <c r="BF128" s="189"/>
      <c r="BG128" s="188">
        <f>BG50+BG51</f>
        <v>0</v>
      </c>
      <c r="BH128" s="188">
        <f>BH50+BH51</f>
        <v>0</v>
      </c>
      <c r="BI128" s="190"/>
      <c r="BJ128" s="198"/>
      <c r="BK128" s="199"/>
      <c r="BL128" s="189"/>
      <c r="BM128" s="188">
        <f>BM50+BM51</f>
        <v>0.15384615384615385</v>
      </c>
      <c r="BN128" s="188">
        <f>BN50+BN51</f>
        <v>0.25</v>
      </c>
      <c r="BO128" s="190"/>
      <c r="BP128" s="198"/>
      <c r="BQ128" s="199"/>
      <c r="BR128" s="189"/>
      <c r="BS128" s="188">
        <f>BS50+BS51</f>
        <v>0.10465116279069767</v>
      </c>
      <c r="BT128" s="188">
        <f>BT50+BT51</f>
        <v>0.1764705882352941</v>
      </c>
      <c r="BU128" s="190"/>
      <c r="BV128" s="198"/>
      <c r="BW128" s="199"/>
      <c r="BX128" s="189"/>
      <c r="BY128" s="188">
        <f>BY50+BY51</f>
        <v>0.21875</v>
      </c>
      <c r="BZ128" s="188">
        <f>BZ50+BZ51</f>
        <v>0.265625</v>
      </c>
      <c r="CA128" s="190"/>
    </row>
    <row r="134" spans="1:7" ht="43.2" x14ac:dyDescent="0.3">
      <c r="A134" s="32" t="s">
        <v>108</v>
      </c>
      <c r="B134" s="34" t="s">
        <v>14</v>
      </c>
      <c r="C134" s="35" t="s">
        <v>155</v>
      </c>
      <c r="D134" s="35" t="s">
        <v>326</v>
      </c>
      <c r="E134" s="125" t="s">
        <v>162</v>
      </c>
      <c r="F134" s="36" t="s">
        <v>329</v>
      </c>
      <c r="G134" s="35" t="s">
        <v>327</v>
      </c>
    </row>
    <row r="135" spans="1:7" x14ac:dyDescent="0.3">
      <c r="A135" s="30" t="s">
        <v>101</v>
      </c>
      <c r="B135" s="215">
        <v>671</v>
      </c>
      <c r="C135" s="74">
        <v>371</v>
      </c>
      <c r="D135" s="74">
        <v>300</v>
      </c>
      <c r="E135" s="120">
        <f>B135/$B$6</f>
        <v>0.71155885471898195</v>
      </c>
      <c r="F135" s="121">
        <f>C135/$C$6</f>
        <v>0.62668918918918914</v>
      </c>
      <c r="G135" s="121">
        <f>D135/$D$6</f>
        <v>0.85470085470085466</v>
      </c>
    </row>
    <row r="136" spans="1:7" x14ac:dyDescent="0.3">
      <c r="A136" s="31" t="s">
        <v>102</v>
      </c>
      <c r="B136" s="216">
        <v>243</v>
      </c>
      <c r="C136" s="216">
        <v>164</v>
      </c>
      <c r="D136" s="74">
        <v>79</v>
      </c>
      <c r="E136" s="120">
        <f t="shared" ref="E136:E137" si="178">B136/$B$6</f>
        <v>0.25768822905620359</v>
      </c>
      <c r="F136" s="121">
        <f t="shared" ref="F136:F137" si="179">C136/$C$6</f>
        <v>0.27702702702702703</v>
      </c>
      <c r="G136" s="121">
        <f t="shared" ref="G136:G137" si="180">D136/$D$6</f>
        <v>0.22507122507122507</v>
      </c>
    </row>
    <row r="137" spans="1:7" x14ac:dyDescent="0.3">
      <c r="A137" s="30" t="s">
        <v>103</v>
      </c>
      <c r="B137" s="74">
        <v>149</v>
      </c>
      <c r="C137" s="74">
        <v>122</v>
      </c>
      <c r="D137" s="74">
        <v>27</v>
      </c>
      <c r="E137" s="120">
        <f t="shared" si="178"/>
        <v>0.15800636267232238</v>
      </c>
      <c r="F137" s="121">
        <f t="shared" si="179"/>
        <v>0.20608108108108109</v>
      </c>
      <c r="G137" s="121">
        <f t="shared" si="180"/>
        <v>7.6923076923076927E-2</v>
      </c>
    </row>
    <row r="138" spans="1:7" x14ac:dyDescent="0.3">
      <c r="A138" s="31" t="s">
        <v>104</v>
      </c>
      <c r="B138" s="216">
        <v>669</v>
      </c>
      <c r="C138" s="216">
        <v>369</v>
      </c>
      <c r="D138" s="74">
        <v>300</v>
      </c>
      <c r="E138" s="120">
        <f t="shared" ref="E138:E140" si="181">B138/$B$6</f>
        <v>0.70943796394485681</v>
      </c>
      <c r="F138" s="121">
        <f t="shared" ref="F138:F140" si="182">C138/$C$6</f>
        <v>0.62331081081081086</v>
      </c>
      <c r="G138" s="121">
        <f t="shared" ref="G138:G140" si="183">D138/$D$6</f>
        <v>0.85470085470085466</v>
      </c>
    </row>
    <row r="139" spans="1:7" x14ac:dyDescent="0.3">
      <c r="A139" s="30" t="s">
        <v>105</v>
      </c>
      <c r="B139" s="74">
        <v>356</v>
      </c>
      <c r="C139" s="74">
        <v>230</v>
      </c>
      <c r="D139" s="74">
        <v>126</v>
      </c>
      <c r="E139" s="120">
        <f t="shared" si="181"/>
        <v>0.37751855779427357</v>
      </c>
      <c r="F139" s="121">
        <f t="shared" si="182"/>
        <v>0.38851351351351349</v>
      </c>
      <c r="G139" s="121">
        <f t="shared" si="183"/>
        <v>0.35897435897435898</v>
      </c>
    </row>
    <row r="140" spans="1:7" x14ac:dyDescent="0.3">
      <c r="A140" s="31" t="s">
        <v>106</v>
      </c>
      <c r="B140" s="216">
        <v>219</v>
      </c>
      <c r="C140" s="216">
        <v>160</v>
      </c>
      <c r="D140" s="74">
        <v>59</v>
      </c>
      <c r="E140" s="120">
        <f t="shared" si="181"/>
        <v>0.23223753976670203</v>
      </c>
      <c r="F140" s="121">
        <f t="shared" si="182"/>
        <v>0.27027027027027029</v>
      </c>
      <c r="G140" s="121">
        <f t="shared" si="183"/>
        <v>0.16809116809116809</v>
      </c>
    </row>
  </sheetData>
  <sheetProtection algorithmName="SHA-512" hashValue="fureLxn141+UzIMLPFG+jCuQgyS5EKzyl9WMTssv3Bf6XDB3zUAhWCtdZvP58PA/CSI5wZ32A7dwg/YFPJiIGQ==" saltValue="9yPsXvt+o444D5mk3zw4Jw==" spinCount="100000" sheet="1" objects="1" scenarios="1"/>
  <sortState xmlns:xlrd2="http://schemas.microsoft.com/office/spreadsheetml/2017/richdata2" ref="A17:CC24">
    <sortCondition ref="A17:A24"/>
  </sortState>
  <phoneticPr fontId="8" type="noConversion"/>
  <conditionalFormatting sqref="B40:G40 B44:C44 E44:F44">
    <cfRule type="cellIs" dxfId="19" priority="19" operator="equal">
      <formula>0</formula>
    </cfRule>
  </conditionalFormatting>
  <conditionalFormatting sqref="D17:D24">
    <cfRule type="cellIs" dxfId="18" priority="17" operator="equal">
      <formula>0</formula>
    </cfRule>
  </conditionalFormatting>
  <conditionalFormatting sqref="D27:D30">
    <cfRule type="cellIs" dxfId="17" priority="16" operator="equal">
      <formula>0</formula>
    </cfRule>
  </conditionalFormatting>
  <conditionalFormatting sqref="D33:D37">
    <cfRule type="cellIs" dxfId="16" priority="15" operator="equal">
      <formula>0</formula>
    </cfRule>
  </conditionalFormatting>
  <conditionalFormatting sqref="D41:D44 G41:G44">
    <cfRule type="cellIs" dxfId="15" priority="20" operator="equal">
      <formula>0</formula>
    </cfRule>
  </conditionalFormatting>
  <conditionalFormatting sqref="D47:D51">
    <cfRule type="cellIs" dxfId="14" priority="14" operator="equal">
      <formula>0</formula>
    </cfRule>
  </conditionalFormatting>
  <conditionalFormatting sqref="D54:D58">
    <cfRule type="cellIs" dxfId="13" priority="13" operator="equal">
      <formula>0</formula>
    </cfRule>
  </conditionalFormatting>
  <conditionalFormatting sqref="D61:D65">
    <cfRule type="cellIs" dxfId="12" priority="12" operator="equal">
      <formula>0</formula>
    </cfRule>
  </conditionalFormatting>
  <conditionalFormatting sqref="D68:D72">
    <cfRule type="cellIs" dxfId="11" priority="11" operator="equal">
      <formula>0</formula>
    </cfRule>
  </conditionalFormatting>
  <conditionalFormatting sqref="D75:D83">
    <cfRule type="cellIs" dxfId="10" priority="10" operator="equal">
      <formula>0</formula>
    </cfRule>
  </conditionalFormatting>
  <conditionalFormatting sqref="D86:D90">
    <cfRule type="cellIs" dxfId="9" priority="9" operator="equal">
      <formula>0</formula>
    </cfRule>
  </conditionalFormatting>
  <conditionalFormatting sqref="G17:G24">
    <cfRule type="cellIs" dxfId="8" priority="18" operator="equal">
      <formula>0</formula>
    </cfRule>
  </conditionalFormatting>
  <conditionalFormatting sqref="G27:G30">
    <cfRule type="cellIs" dxfId="7" priority="8" operator="equal">
      <formula>0</formula>
    </cfRule>
  </conditionalFormatting>
  <conditionalFormatting sqref="G33:G37">
    <cfRule type="cellIs" dxfId="6" priority="7" operator="equal">
      <formula>0</formula>
    </cfRule>
  </conditionalFormatting>
  <conditionalFormatting sqref="G47:G51">
    <cfRule type="cellIs" dxfId="5" priority="6" operator="equal">
      <formula>0</formula>
    </cfRule>
  </conditionalFormatting>
  <conditionalFormatting sqref="G54:G58">
    <cfRule type="cellIs" dxfId="4" priority="5" operator="equal">
      <formula>0</formula>
    </cfRule>
  </conditionalFormatting>
  <conditionalFormatting sqref="G61:G65">
    <cfRule type="cellIs" dxfId="3" priority="4" operator="equal">
      <formula>0</formula>
    </cfRule>
  </conditionalFormatting>
  <conditionalFormatting sqref="G68:G72">
    <cfRule type="cellIs" dxfId="2" priority="3" operator="equal">
      <formula>0</formula>
    </cfRule>
  </conditionalFormatting>
  <conditionalFormatting sqref="G75:G83">
    <cfRule type="cellIs" dxfId="1" priority="2" operator="equal">
      <formula>0</formula>
    </cfRule>
  </conditionalFormatting>
  <conditionalFormatting sqref="G86:G90">
    <cfRule type="cellIs" dxfId="0" priority="1" operator="equal">
      <formula>0</formula>
    </cfRule>
  </conditionalFormatting>
  <pageMargins left="0.7" right="0.7" top="0.75" bottom="0.75" header="0.3" footer="0.3"/>
  <pageSetup fitToHeight="0" orientation="portrait" verticalDpi="360" r:id="rId1"/>
  <headerFooter>
    <oddHeader>&amp;F</oddHeader>
    <oddFooter>&amp;L&amp;A&amp;RPage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16823-8DFA-4A62-90A0-EB2EE2C21BE5}">
  <sheetPr>
    <tabColor rgb="FFFFC000"/>
    <pageSetUpPr fitToPage="1"/>
  </sheetPr>
  <dimension ref="B1:L4"/>
  <sheetViews>
    <sheetView tabSelected="1" view="pageBreakPreview" topLeftCell="A63" zoomScale="85" zoomScaleNormal="55" zoomScaleSheetLayoutView="85" workbookViewId="0">
      <selection activeCell="D75" sqref="D75"/>
    </sheetView>
  </sheetViews>
  <sheetFormatPr defaultRowHeight="14.4" x14ac:dyDescent="0.3"/>
  <cols>
    <col min="2" max="2" width="23.44140625" customWidth="1"/>
    <col min="8" max="8" width="8.88671875" customWidth="1"/>
  </cols>
  <sheetData>
    <row r="1" spans="2:12" x14ac:dyDescent="0.3">
      <c r="B1" s="40" t="s">
        <v>122</v>
      </c>
      <c r="H1" s="68" t="s">
        <v>124</v>
      </c>
      <c r="I1">
        <v>943</v>
      </c>
      <c r="J1">
        <v>1</v>
      </c>
      <c r="L1" s="40"/>
    </row>
    <row r="2" spans="2:12" x14ac:dyDescent="0.3">
      <c r="B2" s="40" t="s">
        <v>142</v>
      </c>
      <c r="H2" s="68" t="s">
        <v>125</v>
      </c>
      <c r="I2">
        <v>592</v>
      </c>
      <c r="J2">
        <v>0.63</v>
      </c>
    </row>
    <row r="3" spans="2:12" x14ac:dyDescent="0.3">
      <c r="H3" s="68" t="s">
        <v>143</v>
      </c>
      <c r="I3">
        <v>943</v>
      </c>
      <c r="J3" s="67">
        <v>1</v>
      </c>
      <c r="L3" s="40"/>
    </row>
    <row r="4" spans="2:12" x14ac:dyDescent="0.3">
      <c r="H4" s="68" t="s">
        <v>144</v>
      </c>
      <c r="I4">
        <v>592</v>
      </c>
      <c r="J4" s="67">
        <v>0.63</v>
      </c>
    </row>
  </sheetData>
  <pageMargins left="1" right="1" top="1" bottom="1" header="0.5" footer="0.5"/>
  <pageSetup scale="52" fitToHeight="0" orientation="portrait" copies="16" r:id="rId1"/>
  <headerFooter scaleWithDoc="0">
    <oddHeader>&amp;C&amp;14&amp;F</oddHeader>
    <oddFooter>&amp;L&amp;A&amp;RPage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32212-4F5B-46FB-95F6-637A1AD61CDD}">
  <sheetPr>
    <tabColor theme="6" tint="0.39997558519241921"/>
    <pageSetUpPr fitToPage="1"/>
  </sheetPr>
  <dimension ref="B1:L92"/>
  <sheetViews>
    <sheetView topLeftCell="B1" zoomScale="85" zoomScaleNormal="85" workbookViewId="0">
      <selection activeCell="M88" sqref="M88"/>
    </sheetView>
  </sheetViews>
  <sheetFormatPr defaultRowHeight="14.4" x14ac:dyDescent="0.3"/>
  <cols>
    <col min="2" max="2" width="25.6640625" customWidth="1"/>
    <col min="9" max="9" width="13.6640625" customWidth="1"/>
    <col min="11" max="11" width="6.5546875" customWidth="1"/>
  </cols>
  <sheetData>
    <row r="1" spans="2:12" x14ac:dyDescent="0.3">
      <c r="B1" s="42" t="s">
        <v>122</v>
      </c>
      <c r="C1" s="43"/>
      <c r="D1" s="43"/>
      <c r="E1" s="43"/>
      <c r="F1" s="43"/>
      <c r="G1" s="43"/>
      <c r="H1" s="44" t="s">
        <v>124</v>
      </c>
      <c r="I1" s="52">
        <v>943</v>
      </c>
      <c r="J1" s="53">
        <v>1</v>
      </c>
      <c r="L1" s="40"/>
    </row>
    <row r="2" spans="2:12" x14ac:dyDescent="0.3">
      <c r="B2" s="45" t="s">
        <v>302</v>
      </c>
      <c r="H2" s="46" t="s">
        <v>125</v>
      </c>
      <c r="I2" s="54">
        <v>592</v>
      </c>
      <c r="J2" s="55">
        <v>0.62778366914103922</v>
      </c>
    </row>
    <row r="3" spans="2:12" x14ac:dyDescent="0.3">
      <c r="B3" s="47"/>
      <c r="H3" s="46" t="s">
        <v>128</v>
      </c>
      <c r="I3" s="54">
        <v>138</v>
      </c>
      <c r="J3" s="55">
        <v>0.14634146341463414</v>
      </c>
      <c r="L3" s="40"/>
    </row>
    <row r="4" spans="2:12" x14ac:dyDescent="0.3">
      <c r="B4" s="48" t="s">
        <v>303</v>
      </c>
      <c r="C4" s="49"/>
      <c r="D4" s="49"/>
      <c r="E4" s="49"/>
      <c r="F4" s="49"/>
      <c r="G4" s="49"/>
      <c r="H4" s="66" t="s">
        <v>129</v>
      </c>
      <c r="I4" s="56">
        <v>96</v>
      </c>
      <c r="J4" s="57">
        <v>0.16216216216216217</v>
      </c>
    </row>
    <row r="5" spans="2:12" x14ac:dyDescent="0.3">
      <c r="B5" s="48"/>
      <c r="C5" s="49"/>
      <c r="D5" s="49"/>
      <c r="E5" s="49"/>
      <c r="F5" s="49"/>
      <c r="G5" s="49"/>
      <c r="H5" s="50"/>
      <c r="I5" s="49"/>
      <c r="J5" s="51"/>
    </row>
    <row r="8" spans="2:12" x14ac:dyDescent="0.3">
      <c r="B8" s="58"/>
    </row>
    <row r="9" spans="2:12" x14ac:dyDescent="0.3">
      <c r="B9" s="59"/>
    </row>
    <row r="10" spans="2:12" x14ac:dyDescent="0.3">
      <c r="B10" s="59"/>
    </row>
    <row r="11" spans="2:12" x14ac:dyDescent="0.3">
      <c r="B11" s="60"/>
      <c r="L11" s="40"/>
    </row>
    <row r="12" spans="2:12" x14ac:dyDescent="0.3">
      <c r="B12" s="60"/>
    </row>
    <row r="13" spans="2:12" x14ac:dyDescent="0.3">
      <c r="L13" s="40"/>
    </row>
    <row r="14" spans="2:12" x14ac:dyDescent="0.3">
      <c r="B14" s="61"/>
      <c r="L14" s="40"/>
    </row>
    <row r="15" spans="2:12" x14ac:dyDescent="0.3">
      <c r="B15" s="60"/>
      <c r="L15" s="40"/>
    </row>
    <row r="16" spans="2:12" x14ac:dyDescent="0.3">
      <c r="B16" s="60"/>
      <c r="L16" s="40"/>
    </row>
    <row r="17" spans="2:12" x14ac:dyDescent="0.3">
      <c r="B17" s="60"/>
      <c r="L17" s="40"/>
    </row>
    <row r="73" s="194" customFormat="1" x14ac:dyDescent="0.3"/>
    <row r="74" s="194" customFormat="1" x14ac:dyDescent="0.3"/>
    <row r="75" s="194" customFormat="1" x14ac:dyDescent="0.3"/>
    <row r="76" s="194" customFormat="1" x14ac:dyDescent="0.3"/>
    <row r="77" s="194" customFormat="1" x14ac:dyDescent="0.3"/>
    <row r="78" s="194" customFormat="1" x14ac:dyDescent="0.3"/>
    <row r="79" s="194" customFormat="1" x14ac:dyDescent="0.3"/>
    <row r="80" s="194" customFormat="1" x14ac:dyDescent="0.3"/>
    <row r="81" s="194" customFormat="1" x14ac:dyDescent="0.3"/>
    <row r="82" s="194" customFormat="1" x14ac:dyDescent="0.3"/>
    <row r="83" s="194" customFormat="1" x14ac:dyDescent="0.3"/>
    <row r="84" s="194" customFormat="1" x14ac:dyDescent="0.3"/>
    <row r="85" s="194" customFormat="1" x14ac:dyDescent="0.3"/>
    <row r="86" s="194" customFormat="1" x14ac:dyDescent="0.3"/>
    <row r="87" s="194" customFormat="1" x14ac:dyDescent="0.3"/>
    <row r="88" s="194" customFormat="1" x14ac:dyDescent="0.3"/>
    <row r="89" s="194" customFormat="1" x14ac:dyDescent="0.3"/>
    <row r="90" s="194" customFormat="1" x14ac:dyDescent="0.3"/>
    <row r="91" s="194" customFormat="1" x14ac:dyDescent="0.3"/>
    <row r="92" s="194" customFormat="1" x14ac:dyDescent="0.3"/>
  </sheetData>
  <pageMargins left="1" right="1" top="1" bottom="1" header="0.5" footer="0.5"/>
  <pageSetup scale="46" fitToHeight="0" orientation="portrait" horizontalDpi="360" verticalDpi="360" r:id="rId1"/>
  <headerFooter scaleWithDoc="0">
    <oddHeader>&amp;C&amp;14&amp;F</oddHeader>
    <oddFooter>&amp;L&amp;A&amp;RPage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83B67-A8CC-49CC-999A-6F0FE0DD19FF}">
  <sheetPr>
    <tabColor theme="6" tint="0.39997558519241921"/>
    <pageSetUpPr fitToPage="1"/>
  </sheetPr>
  <dimension ref="B1:O78"/>
  <sheetViews>
    <sheetView zoomScale="70" zoomScaleNormal="70" workbookViewId="0">
      <selection activeCell="J84" sqref="J84"/>
    </sheetView>
  </sheetViews>
  <sheetFormatPr defaultRowHeight="14.4" x14ac:dyDescent="0.3"/>
  <cols>
    <col min="2" max="2" width="27.6640625" customWidth="1"/>
  </cols>
  <sheetData>
    <row r="1" spans="2:13" x14ac:dyDescent="0.3">
      <c r="B1" s="42" t="s">
        <v>122</v>
      </c>
      <c r="C1" s="43"/>
      <c r="D1" s="43"/>
      <c r="E1" s="43"/>
      <c r="F1" s="43"/>
      <c r="G1" s="43"/>
      <c r="H1" s="44" t="s">
        <v>124</v>
      </c>
      <c r="I1" s="52">
        <v>943</v>
      </c>
      <c r="J1" s="53">
        <v>1</v>
      </c>
      <c r="L1" s="40"/>
    </row>
    <row r="2" spans="2:13" x14ac:dyDescent="0.3">
      <c r="B2" s="45" t="s">
        <v>123</v>
      </c>
      <c r="H2" s="46" t="s">
        <v>125</v>
      </c>
      <c r="I2" s="54">
        <v>592</v>
      </c>
      <c r="J2" s="55">
        <v>0.63</v>
      </c>
    </row>
    <row r="3" spans="2:13" x14ac:dyDescent="0.3">
      <c r="B3" s="47"/>
      <c r="H3" s="46" t="s">
        <v>126</v>
      </c>
      <c r="I3" s="54">
        <v>133</v>
      </c>
      <c r="J3" s="55">
        <f>I3/I1</f>
        <v>0.14103923647932132</v>
      </c>
      <c r="L3" s="63"/>
    </row>
    <row r="4" spans="2:13" x14ac:dyDescent="0.3">
      <c r="B4" s="48" t="s">
        <v>141</v>
      </c>
      <c r="C4" s="49"/>
      <c r="D4" s="49"/>
      <c r="E4" s="49"/>
      <c r="F4" s="49"/>
      <c r="G4" s="49"/>
      <c r="H4" s="66" t="s">
        <v>127</v>
      </c>
      <c r="I4" s="56">
        <v>122</v>
      </c>
      <c r="J4" s="57">
        <f>I4/I2</f>
        <v>0.20608108108108109</v>
      </c>
      <c r="L4" s="62"/>
    </row>
    <row r="5" spans="2:13" x14ac:dyDescent="0.3">
      <c r="H5" s="65"/>
      <c r="L5" s="64"/>
      <c r="M5" s="40"/>
    </row>
    <row r="78" spans="9:15" x14ac:dyDescent="0.3">
      <c r="I78" s="39"/>
      <c r="J78" s="39"/>
      <c r="K78" s="39"/>
      <c r="L78" s="39"/>
      <c r="M78" s="39"/>
      <c r="N78" s="39"/>
      <c r="O78" s="39"/>
    </row>
  </sheetData>
  <pageMargins left="1" right="1" top="1" bottom="1" header="0.5" footer="0.5"/>
  <pageSetup scale="46" fitToHeight="0" orientation="portrait" horizontalDpi="360" verticalDpi="360" r:id="rId1"/>
  <headerFooter scaleWithDoc="0">
    <oddHeader>&amp;C&amp;14&amp;F</oddHeader>
    <oddFooter>&amp;L&amp;A&amp;RPage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52144-7ECD-4A06-936D-FEDE9327A746}">
  <sheetPr>
    <tabColor theme="6" tint="0.39997558519241921"/>
    <pageSetUpPr fitToPage="1"/>
  </sheetPr>
  <dimension ref="B1:L92"/>
  <sheetViews>
    <sheetView zoomScale="70" zoomScaleNormal="70" workbookViewId="0">
      <selection activeCell="X55" sqref="X55"/>
    </sheetView>
  </sheetViews>
  <sheetFormatPr defaultRowHeight="14.4" x14ac:dyDescent="0.3"/>
  <cols>
    <col min="2" max="2" width="31.6640625" customWidth="1"/>
  </cols>
  <sheetData>
    <row r="1" spans="2:12" x14ac:dyDescent="0.3">
      <c r="B1" s="42" t="s">
        <v>122</v>
      </c>
      <c r="C1" s="43"/>
      <c r="D1" s="43"/>
      <c r="E1" s="43"/>
      <c r="F1" s="43"/>
      <c r="G1" s="43"/>
      <c r="H1" s="44" t="s">
        <v>124</v>
      </c>
      <c r="I1" s="52">
        <v>943</v>
      </c>
      <c r="J1" s="53">
        <v>1</v>
      </c>
      <c r="L1" s="40"/>
    </row>
    <row r="2" spans="2:12" x14ac:dyDescent="0.3">
      <c r="B2" s="45" t="s">
        <v>304</v>
      </c>
      <c r="H2" s="46" t="s">
        <v>125</v>
      </c>
      <c r="I2" s="54">
        <v>592</v>
      </c>
      <c r="J2" s="55">
        <v>0.62778366914103922</v>
      </c>
    </row>
    <row r="3" spans="2:12" x14ac:dyDescent="0.3">
      <c r="B3" s="47"/>
      <c r="H3" s="46" t="s">
        <v>305</v>
      </c>
      <c r="I3" s="54">
        <v>127</v>
      </c>
      <c r="J3" s="55">
        <v>0.13467656415694593</v>
      </c>
      <c r="L3" s="40"/>
    </row>
    <row r="4" spans="2:12" x14ac:dyDescent="0.3">
      <c r="B4" s="48" t="s">
        <v>306</v>
      </c>
      <c r="C4" s="49"/>
      <c r="D4" s="49"/>
      <c r="E4" s="49"/>
      <c r="F4" s="49"/>
      <c r="G4" s="49"/>
      <c r="H4" s="66" t="s">
        <v>130</v>
      </c>
      <c r="I4" s="56">
        <v>98</v>
      </c>
      <c r="J4" s="57">
        <v>0.16554054054054054</v>
      </c>
    </row>
    <row r="5" spans="2:12" x14ac:dyDescent="0.3">
      <c r="B5" s="48"/>
      <c r="C5" s="49"/>
      <c r="D5" s="49"/>
      <c r="E5" s="49"/>
      <c r="F5" s="49"/>
      <c r="G5" s="49"/>
      <c r="H5" s="50"/>
      <c r="I5" s="49"/>
      <c r="J5" s="51"/>
    </row>
    <row r="8" spans="2:12" x14ac:dyDescent="0.3">
      <c r="B8" s="58"/>
    </row>
    <row r="9" spans="2:12" x14ac:dyDescent="0.3">
      <c r="B9" s="59"/>
    </row>
    <row r="10" spans="2:12" x14ac:dyDescent="0.3">
      <c r="B10" s="59"/>
    </row>
    <row r="11" spans="2:12" x14ac:dyDescent="0.3">
      <c r="B11" s="60"/>
      <c r="L11" s="40"/>
    </row>
    <row r="12" spans="2:12" x14ac:dyDescent="0.3">
      <c r="B12" s="60"/>
    </row>
    <row r="13" spans="2:12" x14ac:dyDescent="0.3">
      <c r="L13" s="40"/>
    </row>
    <row r="14" spans="2:12" x14ac:dyDescent="0.3">
      <c r="B14" s="61"/>
      <c r="L14" s="40"/>
    </row>
    <row r="15" spans="2:12" x14ac:dyDescent="0.3">
      <c r="B15" s="60"/>
      <c r="L15" s="40"/>
    </row>
    <row r="16" spans="2:12" x14ac:dyDescent="0.3">
      <c r="B16" s="60"/>
      <c r="L16" s="40"/>
    </row>
    <row r="17" spans="2:12" x14ac:dyDescent="0.3">
      <c r="B17" s="60"/>
      <c r="L17" s="40"/>
    </row>
    <row r="89" spans="2:3" x14ac:dyDescent="0.3">
      <c r="B89" s="77"/>
      <c r="C89" s="78"/>
    </row>
    <row r="90" spans="2:3" x14ac:dyDescent="0.3">
      <c r="B90" s="77"/>
      <c r="C90" s="78"/>
    </row>
    <row r="91" spans="2:3" x14ac:dyDescent="0.3">
      <c r="B91" s="77"/>
      <c r="C91" s="78"/>
    </row>
    <row r="92" spans="2:3" x14ac:dyDescent="0.3">
      <c r="B92" s="77"/>
      <c r="C92" s="78"/>
    </row>
  </sheetData>
  <pageMargins left="1" right="1" top="1" bottom="1" header="0.5" footer="0.5"/>
  <pageSetup scale="45" fitToHeight="0" orientation="portrait" horizontalDpi="360" verticalDpi="360" r:id="rId1"/>
  <headerFooter scaleWithDoc="0">
    <oddHeader>&amp;C&amp;14&amp;F</oddHeader>
    <oddFooter>&amp;L&amp;A&amp;RPage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EFE2F-847D-4334-BA46-7373676376F5}">
  <sheetPr>
    <tabColor theme="6" tint="0.39997558519241921"/>
    <pageSetUpPr fitToPage="1"/>
  </sheetPr>
  <dimension ref="B1:L4"/>
  <sheetViews>
    <sheetView zoomScale="70" zoomScaleNormal="70" workbookViewId="0">
      <selection activeCell="T13" sqref="T13"/>
    </sheetView>
  </sheetViews>
  <sheetFormatPr defaultRowHeight="14.4" x14ac:dyDescent="0.3"/>
  <cols>
    <col min="2" max="2" width="28.109375" customWidth="1"/>
  </cols>
  <sheetData>
    <row r="1" spans="2:12" x14ac:dyDescent="0.3">
      <c r="B1" s="42" t="s">
        <v>122</v>
      </c>
      <c r="C1" s="43"/>
      <c r="D1" s="43"/>
      <c r="E1" s="43"/>
      <c r="F1" s="43"/>
      <c r="G1" s="43"/>
      <c r="H1" s="44" t="s">
        <v>124</v>
      </c>
      <c r="I1" s="52">
        <v>943</v>
      </c>
      <c r="J1" s="53">
        <v>1</v>
      </c>
      <c r="L1" s="40"/>
    </row>
    <row r="2" spans="2:12" x14ac:dyDescent="0.3">
      <c r="B2" s="45" t="s">
        <v>307</v>
      </c>
      <c r="H2" s="46" t="s">
        <v>125</v>
      </c>
      <c r="I2" s="54">
        <v>592</v>
      </c>
      <c r="J2" s="55">
        <v>0.62778366914103922</v>
      </c>
    </row>
    <row r="3" spans="2:12" x14ac:dyDescent="0.3">
      <c r="B3" s="47"/>
      <c r="H3" s="46" t="s">
        <v>131</v>
      </c>
      <c r="I3" s="54">
        <v>127</v>
      </c>
      <c r="J3" s="55">
        <v>0.13467656415694593</v>
      </c>
      <c r="L3" s="40"/>
    </row>
    <row r="4" spans="2:12" x14ac:dyDescent="0.3">
      <c r="B4" s="48" t="s">
        <v>308</v>
      </c>
      <c r="C4" s="49"/>
      <c r="D4" s="49"/>
      <c r="E4" s="49"/>
      <c r="F4" s="49"/>
      <c r="G4" s="49"/>
      <c r="H4" s="66" t="s">
        <v>132</v>
      </c>
      <c r="I4" s="56">
        <v>23</v>
      </c>
      <c r="J4" s="57">
        <v>3.885135135135135E-2</v>
      </c>
    </row>
  </sheetData>
  <pageMargins left="1" right="1" top="1" bottom="1" header="0.5" footer="0.5"/>
  <pageSetup scale="46" fitToHeight="0" orientation="portrait" horizontalDpi="360" verticalDpi="360" r:id="rId1"/>
  <headerFooter scaleWithDoc="0">
    <oddHeader>&amp;C&amp;14&amp;F</oddHeader>
    <oddFooter>&amp;L&amp;A&amp;RPage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35071-4C6C-4A61-B80F-B8587EBD3155}">
  <sheetPr>
    <tabColor theme="6" tint="0.39997558519241921"/>
    <pageSetUpPr fitToPage="1"/>
  </sheetPr>
  <dimension ref="B1:L85"/>
  <sheetViews>
    <sheetView zoomScale="70" zoomScaleNormal="70" workbookViewId="0">
      <selection activeCell="P80" sqref="P80"/>
    </sheetView>
  </sheetViews>
  <sheetFormatPr defaultRowHeight="14.4" x14ac:dyDescent="0.3"/>
  <cols>
    <col min="2" max="2" width="24.44140625" customWidth="1"/>
  </cols>
  <sheetData>
    <row r="1" spans="2:12" x14ac:dyDescent="0.3">
      <c r="B1" s="42" t="s">
        <v>122</v>
      </c>
      <c r="C1" s="43"/>
      <c r="D1" s="43"/>
      <c r="E1" s="43"/>
      <c r="F1" s="43"/>
      <c r="G1" s="43"/>
      <c r="H1" s="44" t="s">
        <v>124</v>
      </c>
      <c r="I1" s="52">
        <v>943</v>
      </c>
      <c r="J1" s="53">
        <v>1</v>
      </c>
      <c r="L1" s="40"/>
    </row>
    <row r="2" spans="2:12" x14ac:dyDescent="0.3">
      <c r="B2" s="45" t="s">
        <v>309</v>
      </c>
      <c r="H2" s="46" t="s">
        <v>125</v>
      </c>
      <c r="I2" s="54">
        <v>592</v>
      </c>
      <c r="J2" s="55">
        <v>0.62778366914103922</v>
      </c>
    </row>
    <row r="3" spans="2:12" x14ac:dyDescent="0.3">
      <c r="B3" s="47"/>
      <c r="H3" s="46" t="s">
        <v>133</v>
      </c>
      <c r="I3" s="54">
        <v>140</v>
      </c>
      <c r="J3" s="55">
        <v>0.14846235418875928</v>
      </c>
      <c r="L3" s="40"/>
    </row>
    <row r="4" spans="2:12" x14ac:dyDescent="0.3">
      <c r="B4" s="48" t="s">
        <v>310</v>
      </c>
      <c r="C4" s="49"/>
      <c r="D4" s="49"/>
      <c r="E4" s="49"/>
      <c r="F4" s="49"/>
      <c r="G4" s="49"/>
      <c r="H4" s="66" t="s">
        <v>134</v>
      </c>
      <c r="I4" s="56">
        <v>88</v>
      </c>
      <c r="J4" s="57">
        <v>0.14864864864864866</v>
      </c>
    </row>
    <row r="5" spans="2:12" x14ac:dyDescent="0.3">
      <c r="B5" s="48"/>
      <c r="C5" s="49"/>
      <c r="D5" s="49"/>
      <c r="E5" s="49"/>
      <c r="F5" s="49"/>
      <c r="G5" s="49"/>
      <c r="H5" s="50"/>
      <c r="I5" s="49"/>
      <c r="J5" s="51"/>
    </row>
    <row r="8" spans="2:12" x14ac:dyDescent="0.3">
      <c r="B8" s="58"/>
    </row>
    <row r="9" spans="2:12" x14ac:dyDescent="0.3">
      <c r="B9" s="59"/>
    </row>
    <row r="10" spans="2:12" x14ac:dyDescent="0.3">
      <c r="B10" s="59"/>
    </row>
    <row r="11" spans="2:12" x14ac:dyDescent="0.3">
      <c r="B11" s="60"/>
      <c r="L11" s="40"/>
    </row>
    <row r="12" spans="2:12" x14ac:dyDescent="0.3">
      <c r="B12" s="60"/>
    </row>
    <row r="13" spans="2:12" x14ac:dyDescent="0.3">
      <c r="L13" s="40"/>
    </row>
    <row r="14" spans="2:12" x14ac:dyDescent="0.3">
      <c r="B14" s="61"/>
      <c r="L14" s="40"/>
    </row>
    <row r="15" spans="2:12" x14ac:dyDescent="0.3">
      <c r="B15" s="60"/>
      <c r="L15" s="40"/>
    </row>
    <row r="16" spans="2:12" x14ac:dyDescent="0.3">
      <c r="B16" s="60"/>
      <c r="L16" s="40"/>
    </row>
    <row r="17" spans="2:12" x14ac:dyDescent="0.3">
      <c r="B17" s="60"/>
      <c r="L17" s="40"/>
    </row>
    <row r="81" spans="2:3" x14ac:dyDescent="0.3">
      <c r="B81" s="76"/>
      <c r="C81" s="76"/>
    </row>
    <row r="82" spans="2:3" x14ac:dyDescent="0.3">
      <c r="B82" s="77"/>
      <c r="C82" s="78"/>
    </row>
    <row r="83" spans="2:3" x14ac:dyDescent="0.3">
      <c r="B83" s="77"/>
      <c r="C83" s="78"/>
    </row>
    <row r="84" spans="2:3" x14ac:dyDescent="0.3">
      <c r="B84" s="77"/>
      <c r="C84" s="78"/>
    </row>
    <row r="85" spans="2:3" x14ac:dyDescent="0.3">
      <c r="B85" s="77"/>
      <c r="C85" s="78"/>
    </row>
  </sheetData>
  <pageMargins left="1" right="1" top="1" bottom="1" header="0.5" footer="0.5"/>
  <pageSetup scale="47" fitToHeight="0" orientation="portrait" horizontalDpi="360" verticalDpi="360" r:id="rId1"/>
  <headerFooter scaleWithDoc="0">
    <oddHeader>&amp;C&amp;14&amp;F</oddHeader>
    <oddFooter>&amp;L&amp;A&amp;RPage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9753A-69E4-4138-B799-A38646BD8950}">
  <sheetPr>
    <tabColor theme="6" tint="0.39997558519241921"/>
    <pageSetUpPr fitToPage="1"/>
  </sheetPr>
  <dimension ref="B1:L94"/>
  <sheetViews>
    <sheetView zoomScale="70" zoomScaleNormal="70" workbookViewId="0">
      <selection activeCell="U7" sqref="U7"/>
    </sheetView>
  </sheetViews>
  <sheetFormatPr defaultRowHeight="14.4" x14ac:dyDescent="0.3"/>
  <cols>
    <col min="2" max="2" width="21.33203125" customWidth="1"/>
  </cols>
  <sheetData>
    <row r="1" spans="2:12" x14ac:dyDescent="0.3">
      <c r="B1" s="42" t="s">
        <v>122</v>
      </c>
      <c r="C1" s="43"/>
      <c r="D1" s="43"/>
      <c r="E1" s="43"/>
      <c r="F1" s="43"/>
      <c r="G1" s="43"/>
      <c r="H1" s="44" t="s">
        <v>124</v>
      </c>
      <c r="I1" s="52">
        <v>943</v>
      </c>
      <c r="J1" s="53">
        <v>1</v>
      </c>
      <c r="L1" s="40"/>
    </row>
    <row r="2" spans="2:12" x14ac:dyDescent="0.3">
      <c r="B2" s="45" t="s">
        <v>311</v>
      </c>
      <c r="H2" s="46" t="s">
        <v>125</v>
      </c>
      <c r="I2" s="54">
        <v>592</v>
      </c>
      <c r="J2" s="55">
        <v>0.62778366914103922</v>
      </c>
    </row>
    <row r="3" spans="2:12" x14ac:dyDescent="0.3">
      <c r="B3" s="47"/>
      <c r="H3" s="46" t="s">
        <v>135</v>
      </c>
      <c r="I3" s="54">
        <v>78</v>
      </c>
      <c r="J3" s="55">
        <v>8.2714740190880168E-2</v>
      </c>
      <c r="L3" s="40"/>
    </row>
    <row r="4" spans="2:12" x14ac:dyDescent="0.3">
      <c r="B4" s="48" t="s">
        <v>312</v>
      </c>
      <c r="C4" s="49"/>
      <c r="D4" s="49"/>
      <c r="E4" s="49"/>
      <c r="F4" s="49"/>
      <c r="G4" s="49"/>
      <c r="H4" s="66" t="s">
        <v>136</v>
      </c>
      <c r="I4" s="56">
        <v>40</v>
      </c>
      <c r="J4" s="57">
        <v>6.7567567567567571E-2</v>
      </c>
    </row>
    <row r="5" spans="2:12" x14ac:dyDescent="0.3">
      <c r="B5" s="48"/>
      <c r="C5" s="49"/>
      <c r="D5" s="49"/>
      <c r="E5" s="49"/>
      <c r="F5" s="49"/>
      <c r="G5" s="49"/>
      <c r="H5" s="50"/>
      <c r="I5" s="49"/>
      <c r="J5" s="51"/>
    </row>
    <row r="8" spans="2:12" x14ac:dyDescent="0.3">
      <c r="B8" s="58"/>
    </row>
    <row r="9" spans="2:12" x14ac:dyDescent="0.3">
      <c r="B9" s="59"/>
    </row>
    <row r="10" spans="2:12" x14ac:dyDescent="0.3">
      <c r="B10" s="59"/>
    </row>
    <row r="11" spans="2:12" x14ac:dyDescent="0.3">
      <c r="B11" s="60"/>
      <c r="L11" s="40"/>
    </row>
    <row r="12" spans="2:12" x14ac:dyDescent="0.3">
      <c r="B12" s="60"/>
    </row>
    <row r="13" spans="2:12" x14ac:dyDescent="0.3">
      <c r="L13" s="40"/>
    </row>
    <row r="14" spans="2:12" x14ac:dyDescent="0.3">
      <c r="B14" s="61"/>
      <c r="L14" s="40"/>
    </row>
    <row r="15" spans="2:12" x14ac:dyDescent="0.3">
      <c r="B15" s="60"/>
      <c r="L15" s="40"/>
    </row>
    <row r="16" spans="2:12" x14ac:dyDescent="0.3">
      <c r="B16" s="60"/>
      <c r="L16" s="40"/>
    </row>
    <row r="17" spans="2:12" x14ac:dyDescent="0.3">
      <c r="B17" s="60"/>
      <c r="L17" s="40"/>
    </row>
    <row r="91" spans="2:3" x14ac:dyDescent="0.3">
      <c r="B91" s="77"/>
      <c r="C91" s="78"/>
    </row>
    <row r="92" spans="2:3" x14ac:dyDescent="0.3">
      <c r="B92" s="77"/>
      <c r="C92" s="78"/>
    </row>
    <row r="93" spans="2:3" x14ac:dyDescent="0.3">
      <c r="B93" s="77"/>
      <c r="C93" s="78"/>
    </row>
    <row r="94" spans="2:3" x14ac:dyDescent="0.3">
      <c r="B94" s="77"/>
      <c r="C94" s="78"/>
    </row>
  </sheetData>
  <pageMargins left="1" right="1" top="1" bottom="1" header="0.5" footer="0.5"/>
  <pageSetup scale="47" fitToHeight="0" orientation="portrait" horizontalDpi="360" verticalDpi="360" r:id="rId1"/>
  <headerFooter scaleWithDoc="0">
    <oddHeader>&amp;C&amp;14&amp;F</oddHeader>
    <oddFooter>&amp;L&amp;A&amp;RPage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56E33-8B84-4ABA-8C5F-2A0D169CF261}">
  <sheetPr>
    <tabColor theme="6" tint="0.39997558519241921"/>
    <pageSetUpPr fitToPage="1"/>
  </sheetPr>
  <dimension ref="B1:L17"/>
  <sheetViews>
    <sheetView zoomScale="70" zoomScaleNormal="70" workbookViewId="0">
      <selection activeCell="U7" sqref="U7"/>
    </sheetView>
  </sheetViews>
  <sheetFormatPr defaultRowHeight="14.4" x14ac:dyDescent="0.3"/>
  <cols>
    <col min="2" max="2" width="21.88671875" customWidth="1"/>
    <col min="10" max="10" width="11.33203125" customWidth="1"/>
  </cols>
  <sheetData>
    <row r="1" spans="2:12" x14ac:dyDescent="0.3">
      <c r="B1" s="42" t="s">
        <v>122</v>
      </c>
      <c r="C1" s="43"/>
      <c r="D1" s="43"/>
      <c r="E1" s="43"/>
      <c r="F1" s="43"/>
      <c r="G1" s="43"/>
      <c r="H1" s="44" t="s">
        <v>124</v>
      </c>
      <c r="I1" s="52">
        <v>943</v>
      </c>
      <c r="J1" s="53">
        <v>1</v>
      </c>
      <c r="L1" s="40"/>
    </row>
    <row r="2" spans="2:12" x14ac:dyDescent="0.3">
      <c r="B2" s="45" t="s">
        <v>313</v>
      </c>
      <c r="H2" s="46" t="s">
        <v>125</v>
      </c>
      <c r="I2" s="54">
        <v>592</v>
      </c>
      <c r="J2" s="55">
        <v>0.62778366914103922</v>
      </c>
    </row>
    <row r="3" spans="2:12" x14ac:dyDescent="0.3">
      <c r="B3" s="47"/>
      <c r="H3" s="46" t="s">
        <v>137</v>
      </c>
      <c r="I3" s="54">
        <v>86</v>
      </c>
      <c r="J3" s="55">
        <v>9.1198303287380697E-2</v>
      </c>
      <c r="L3" s="40"/>
    </row>
    <row r="4" spans="2:12" x14ac:dyDescent="0.3">
      <c r="B4" s="48" t="s">
        <v>314</v>
      </c>
      <c r="C4" s="49"/>
      <c r="D4" s="49"/>
      <c r="E4" s="49"/>
      <c r="F4" s="49"/>
      <c r="G4" s="49"/>
      <c r="H4" s="66" t="s">
        <v>138</v>
      </c>
      <c r="I4" s="56">
        <v>51</v>
      </c>
      <c r="J4" s="57">
        <v>8.6148648648648643E-2</v>
      </c>
    </row>
    <row r="5" spans="2:12" x14ac:dyDescent="0.3">
      <c r="B5" s="48"/>
      <c r="C5" s="49"/>
      <c r="D5" s="49"/>
      <c r="E5" s="49"/>
      <c r="F5" s="49"/>
      <c r="G5" s="49"/>
      <c r="H5" s="50"/>
      <c r="I5" s="49"/>
      <c r="J5" s="51"/>
    </row>
    <row r="8" spans="2:12" x14ac:dyDescent="0.3">
      <c r="B8" s="58"/>
    </row>
    <row r="9" spans="2:12" x14ac:dyDescent="0.3">
      <c r="B9" s="59"/>
    </row>
    <row r="10" spans="2:12" x14ac:dyDescent="0.3">
      <c r="B10" s="59"/>
    </row>
    <row r="11" spans="2:12" x14ac:dyDescent="0.3">
      <c r="B11" s="60"/>
      <c r="L11" s="40"/>
    </row>
    <row r="12" spans="2:12" x14ac:dyDescent="0.3">
      <c r="B12" s="60"/>
    </row>
    <row r="13" spans="2:12" x14ac:dyDescent="0.3">
      <c r="L13" s="40"/>
    </row>
    <row r="14" spans="2:12" x14ac:dyDescent="0.3">
      <c r="B14" s="61"/>
      <c r="L14" s="40"/>
    </row>
    <row r="15" spans="2:12" x14ac:dyDescent="0.3">
      <c r="B15" s="60"/>
      <c r="L15" s="40"/>
    </row>
    <row r="16" spans="2:12" x14ac:dyDescent="0.3">
      <c r="B16" s="60"/>
      <c r="L16" s="40"/>
    </row>
    <row r="17" spans="2:12" x14ac:dyDescent="0.3">
      <c r="B17" s="60"/>
      <c r="L17" s="40"/>
    </row>
  </sheetData>
  <pageMargins left="1" right="1" top="1" bottom="1" header="0.5" footer="0.5"/>
  <pageSetup scale="47" fitToHeight="0" orientation="portrait" verticalDpi="360" r:id="rId1"/>
  <headerFooter scaleWithDoc="0">
    <oddHeader>&amp;C&amp;14&amp;F</oddHeader>
    <oddFooter>&amp;L&amp;A&amp;RPage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375A-8F83-483C-A4C5-F210849D1853}">
  <sheetPr>
    <tabColor theme="6" tint="0.39997558519241921"/>
    <pageSetUpPr fitToPage="1"/>
  </sheetPr>
  <dimension ref="B1:L91"/>
  <sheetViews>
    <sheetView zoomScale="70" zoomScaleNormal="70" workbookViewId="0">
      <selection activeCell="S30" sqref="S30"/>
    </sheetView>
  </sheetViews>
  <sheetFormatPr defaultRowHeight="14.4" x14ac:dyDescent="0.3"/>
  <cols>
    <col min="2" max="2" width="24.109375" customWidth="1"/>
  </cols>
  <sheetData>
    <row r="1" spans="2:12" x14ac:dyDescent="0.3">
      <c r="B1" s="42" t="s">
        <v>122</v>
      </c>
      <c r="C1" s="43"/>
      <c r="D1" s="43"/>
      <c r="E1" s="43"/>
      <c r="F1" s="43"/>
      <c r="G1" s="43"/>
      <c r="H1" s="44" t="s">
        <v>124</v>
      </c>
      <c r="I1" s="52">
        <v>943</v>
      </c>
      <c r="J1" s="53">
        <v>1</v>
      </c>
      <c r="L1" s="40"/>
    </row>
    <row r="2" spans="2:12" x14ac:dyDescent="0.3">
      <c r="B2" s="45" t="s">
        <v>315</v>
      </c>
      <c r="H2" s="46" t="s">
        <v>125</v>
      </c>
      <c r="I2" s="54">
        <v>592</v>
      </c>
      <c r="J2" s="55">
        <v>0.62778366914103922</v>
      </c>
    </row>
    <row r="3" spans="2:12" x14ac:dyDescent="0.3">
      <c r="B3" s="47"/>
      <c r="H3" s="46" t="s">
        <v>139</v>
      </c>
      <c r="I3" s="54">
        <v>96</v>
      </c>
      <c r="J3" s="55">
        <v>0.10180275715800637</v>
      </c>
      <c r="L3" s="40"/>
    </row>
    <row r="4" spans="2:12" x14ac:dyDescent="0.3">
      <c r="B4" s="48" t="s">
        <v>316</v>
      </c>
      <c r="C4" s="49"/>
      <c r="D4" s="49"/>
      <c r="E4" s="49"/>
      <c r="F4" s="49"/>
      <c r="G4" s="49"/>
      <c r="H4" s="66" t="s">
        <v>140</v>
      </c>
      <c r="I4" s="56">
        <v>64</v>
      </c>
      <c r="J4" s="57">
        <v>0.10810810810810811</v>
      </c>
    </row>
    <row r="5" spans="2:12" x14ac:dyDescent="0.3">
      <c r="B5" s="48"/>
      <c r="C5" s="49"/>
      <c r="D5" s="49"/>
      <c r="E5" s="49"/>
      <c r="F5" s="49"/>
      <c r="G5" s="49"/>
      <c r="H5" s="50"/>
      <c r="I5" s="49"/>
      <c r="J5" s="51"/>
    </row>
    <row r="8" spans="2:12" x14ac:dyDescent="0.3">
      <c r="B8" s="58"/>
    </row>
    <row r="9" spans="2:12" x14ac:dyDescent="0.3">
      <c r="B9" s="59"/>
    </row>
    <row r="10" spans="2:12" x14ac:dyDescent="0.3">
      <c r="B10" s="59"/>
    </row>
    <row r="11" spans="2:12" x14ac:dyDescent="0.3">
      <c r="B11" s="60"/>
      <c r="L11" s="40"/>
    </row>
    <row r="12" spans="2:12" x14ac:dyDescent="0.3">
      <c r="B12" s="60"/>
    </row>
    <row r="13" spans="2:12" x14ac:dyDescent="0.3">
      <c r="L13" s="40"/>
    </row>
    <row r="14" spans="2:12" x14ac:dyDescent="0.3">
      <c r="B14" s="61"/>
      <c r="L14" s="40"/>
    </row>
    <row r="15" spans="2:12" x14ac:dyDescent="0.3">
      <c r="B15" s="60"/>
      <c r="L15" s="40"/>
    </row>
    <row r="16" spans="2:12" x14ac:dyDescent="0.3">
      <c r="B16" s="60"/>
      <c r="L16" s="40"/>
    </row>
    <row r="17" spans="2:12" x14ac:dyDescent="0.3">
      <c r="B17" s="60"/>
      <c r="L17" s="40"/>
    </row>
    <row r="88" spans="2:3" x14ac:dyDescent="0.3">
      <c r="B88" s="77"/>
      <c r="C88" s="78"/>
    </row>
    <row r="89" spans="2:3" x14ac:dyDescent="0.3">
      <c r="B89" s="77"/>
      <c r="C89" s="78"/>
    </row>
    <row r="90" spans="2:3" x14ac:dyDescent="0.3">
      <c r="B90" s="77"/>
      <c r="C90" s="78"/>
    </row>
    <row r="91" spans="2:3" x14ac:dyDescent="0.3">
      <c r="B91" s="77"/>
      <c r="C91" s="78"/>
    </row>
  </sheetData>
  <pageMargins left="1" right="1" top="1" bottom="1" header="0.5" footer="0.5"/>
  <pageSetup scale="47" fitToHeight="0" orientation="portrait" verticalDpi="360" r:id="rId1"/>
  <headerFooter scaleWithDoc="0">
    <oddHeader>&amp;C&amp;14&amp;F</oddHeader>
    <oddFooter>&amp;L&amp;A&amp;RPage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42A51-E640-4E1B-9AAA-87C680FEC444}">
  <sheetPr>
    <tabColor theme="6" tint="0.79998168889431442"/>
    <pageSetUpPr fitToPage="1"/>
  </sheetPr>
  <dimension ref="B1:F4"/>
  <sheetViews>
    <sheetView zoomScale="70" zoomScaleNormal="70" workbookViewId="0">
      <selection activeCell="U25" sqref="U25"/>
    </sheetView>
  </sheetViews>
  <sheetFormatPr defaultRowHeight="14.4" x14ac:dyDescent="0.3"/>
  <cols>
    <col min="2" max="2" width="21.88671875" customWidth="1"/>
  </cols>
  <sheetData>
    <row r="1" spans="2:6" x14ac:dyDescent="0.3">
      <c r="B1" s="70" t="s">
        <v>156</v>
      </c>
      <c r="C1" s="71"/>
      <c r="D1" s="71"/>
      <c r="E1" s="71"/>
      <c r="F1" s="71"/>
    </row>
    <row r="2" spans="2:6" x14ac:dyDescent="0.3">
      <c r="B2" s="72" t="s">
        <v>2</v>
      </c>
      <c r="C2" s="71"/>
      <c r="D2" s="71"/>
      <c r="E2" s="71"/>
      <c r="F2" s="72">
        <v>12053</v>
      </c>
    </row>
    <row r="3" spans="2:6" x14ac:dyDescent="0.3">
      <c r="B3" s="72" t="s">
        <v>4</v>
      </c>
      <c r="C3" s="71"/>
      <c r="D3" s="71"/>
      <c r="E3" s="71"/>
      <c r="F3" s="72">
        <v>12056</v>
      </c>
    </row>
    <row r="4" spans="2:6" x14ac:dyDescent="0.3">
      <c r="B4" s="72" t="s">
        <v>9</v>
      </c>
      <c r="C4" s="71"/>
      <c r="D4" s="71"/>
      <c r="E4" s="71"/>
      <c r="F4" s="72">
        <v>12137</v>
      </c>
    </row>
  </sheetData>
  <pageMargins left="1" right="1" top="1" bottom="1" header="0.5" footer="0.5"/>
  <pageSetup scale="47" fitToHeight="0" orientation="portrait" copies="16" r:id="rId1"/>
  <headerFooter scaleWithDoc="0">
    <oddHeader>&amp;C&amp;14&amp;F</oddHeader>
    <oddFooter>&amp;L&amp;A&amp;RPage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9614D-00B0-41AF-9B5B-BBD15B1108CE}">
  <sheetPr>
    <tabColor theme="8" tint="0.79998168889431442"/>
    <pageSetUpPr fitToPage="1"/>
  </sheetPr>
  <dimension ref="A1:U134"/>
  <sheetViews>
    <sheetView zoomScale="70" zoomScaleNormal="70" workbookViewId="0">
      <selection activeCell="I78" sqref="I78"/>
    </sheetView>
  </sheetViews>
  <sheetFormatPr defaultRowHeight="14.4" x14ac:dyDescent="0.3"/>
  <cols>
    <col min="1" max="1" width="27.6640625" customWidth="1"/>
    <col min="2" max="11" width="16.6640625" customWidth="1"/>
    <col min="12" max="13" width="27.5546875" customWidth="1"/>
    <col min="14" max="17" width="13.88671875" customWidth="1"/>
    <col min="18" max="19" width="13.88671875" hidden="1" customWidth="1"/>
    <col min="20" max="20" width="0" hidden="1" customWidth="1"/>
    <col min="21" max="21" width="35.5546875" customWidth="1"/>
  </cols>
  <sheetData>
    <row r="1" spans="1:19" ht="21" x14ac:dyDescent="0.4">
      <c r="A1" s="79" t="s">
        <v>180</v>
      </c>
    </row>
    <row r="4" spans="1:19" x14ac:dyDescent="0.3">
      <c r="A4" s="136" t="s">
        <v>181</v>
      </c>
      <c r="B4" s="136"/>
      <c r="C4" s="136"/>
      <c r="D4" s="136"/>
      <c r="E4" s="136"/>
    </row>
    <row r="5" spans="1:19" ht="28.8" x14ac:dyDescent="0.3">
      <c r="A5" s="87" t="s">
        <v>110</v>
      </c>
      <c r="B5" s="84" t="s">
        <v>15</v>
      </c>
      <c r="C5" s="84" t="s">
        <v>182</v>
      </c>
      <c r="D5" s="84" t="s">
        <v>183</v>
      </c>
      <c r="E5" s="84" t="s">
        <v>107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">
      <c r="A6" s="85" t="s">
        <v>5</v>
      </c>
      <c r="B6" s="11">
        <v>133</v>
      </c>
      <c r="C6" s="80">
        <v>0.14103923647932132</v>
      </c>
      <c r="D6" s="11">
        <v>122</v>
      </c>
      <c r="E6" s="15">
        <v>0.91729323308270672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">
      <c r="A7" s="85" t="s">
        <v>3</v>
      </c>
      <c r="B7" s="11">
        <v>138</v>
      </c>
      <c r="C7" s="80">
        <v>0.14634146341463414</v>
      </c>
      <c r="D7" s="11">
        <v>96</v>
      </c>
      <c r="E7" s="15">
        <v>0.69565217391304346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3">
      <c r="A8" s="85" t="s">
        <v>6</v>
      </c>
      <c r="B8" s="11">
        <v>127</v>
      </c>
      <c r="C8" s="80">
        <v>0.13467656415694593</v>
      </c>
      <c r="D8" s="11">
        <v>98</v>
      </c>
      <c r="E8" s="15">
        <v>0.77165354330708658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3">
      <c r="A9" s="85" t="s">
        <v>7</v>
      </c>
      <c r="B9" s="11">
        <v>127</v>
      </c>
      <c r="C9" s="80">
        <v>0.13467656415694593</v>
      </c>
      <c r="D9" s="11">
        <v>23</v>
      </c>
      <c r="E9" s="15">
        <v>0.18110236220472442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">
      <c r="A10" s="85" t="s">
        <v>8</v>
      </c>
      <c r="B10" s="11">
        <v>140</v>
      </c>
      <c r="C10" s="80">
        <v>0.14846235418875928</v>
      </c>
      <c r="D10" s="11">
        <v>88</v>
      </c>
      <c r="E10" s="15">
        <v>0.62857142857142856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3">
      <c r="A11" s="85" t="s">
        <v>10</v>
      </c>
      <c r="B11" s="11">
        <v>78</v>
      </c>
      <c r="C11" s="80">
        <v>8.2714740190880168E-2</v>
      </c>
      <c r="D11" s="11">
        <v>40</v>
      </c>
      <c r="E11" s="15">
        <v>0.51282051282051277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3">
      <c r="A12" s="85" t="s">
        <v>11</v>
      </c>
      <c r="B12" s="11">
        <v>86</v>
      </c>
      <c r="C12" s="80">
        <v>9.1198303287380697E-2</v>
      </c>
      <c r="D12" s="11">
        <v>51</v>
      </c>
      <c r="E12" s="15">
        <v>0.59302325581395354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3">
      <c r="A13" s="85" t="s">
        <v>12</v>
      </c>
      <c r="B13" s="11">
        <v>96</v>
      </c>
      <c r="C13" s="80">
        <v>0.10180275715800637</v>
      </c>
      <c r="D13" s="11">
        <v>64</v>
      </c>
      <c r="E13" s="15">
        <v>0.66666666666666663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3">
      <c r="A14" s="86" t="s">
        <v>235</v>
      </c>
      <c r="B14" s="81">
        <v>15</v>
      </c>
      <c r="C14" s="82">
        <v>1.5906680805938492E-2</v>
      </c>
      <c r="D14" s="81">
        <v>9</v>
      </c>
      <c r="E14" s="83">
        <v>0.6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3">
      <c r="A15" s="8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3">
      <c r="A16" s="137" t="s">
        <v>254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"/>
      <c r="O16" s="1"/>
      <c r="P16" s="1"/>
      <c r="Q16" s="1"/>
      <c r="R16" s="1"/>
      <c r="S16" s="1"/>
    </row>
    <row r="17" spans="1:21" ht="34.950000000000003" customHeight="1" x14ac:dyDescent="0.3">
      <c r="A17" s="88" t="s">
        <v>110</v>
      </c>
      <c r="B17" s="89" t="s">
        <v>184</v>
      </c>
      <c r="C17" s="89" t="s">
        <v>185</v>
      </c>
      <c r="D17" s="89" t="s">
        <v>186</v>
      </c>
      <c r="E17" s="89" t="s">
        <v>187</v>
      </c>
      <c r="F17" s="89" t="s">
        <v>188</v>
      </c>
      <c r="G17" s="89" t="s">
        <v>189</v>
      </c>
      <c r="H17" s="89" t="s">
        <v>190</v>
      </c>
      <c r="I17" s="89" t="s">
        <v>191</v>
      </c>
      <c r="J17" s="89" t="s">
        <v>192</v>
      </c>
      <c r="K17" s="89" t="s">
        <v>193</v>
      </c>
      <c r="L17" s="89" t="s">
        <v>194</v>
      </c>
      <c r="M17" s="89" t="s">
        <v>195</v>
      </c>
      <c r="N17" s="96" t="s">
        <v>330</v>
      </c>
      <c r="O17" s="97" t="s">
        <v>155</v>
      </c>
      <c r="P17" s="97" t="s">
        <v>326</v>
      </c>
      <c r="Q17" s="1"/>
      <c r="R17" s="1"/>
      <c r="S17" s="1"/>
    </row>
    <row r="18" spans="1:21" x14ac:dyDescent="0.3">
      <c r="A18" s="85" t="s">
        <v>5</v>
      </c>
      <c r="B18" s="15">
        <v>0.63157894736842102</v>
      </c>
      <c r="C18" s="15">
        <v>0.63114754098360704</v>
      </c>
      <c r="D18" s="15">
        <v>0.30827067669172931</v>
      </c>
      <c r="E18" s="15">
        <v>0.30327868852459017</v>
      </c>
      <c r="F18" s="15">
        <v>0.21804511278195488</v>
      </c>
      <c r="G18" s="15">
        <v>0.22131147540983606</v>
      </c>
      <c r="H18" s="15">
        <v>0.66165413533834583</v>
      </c>
      <c r="I18" s="15">
        <v>0.65573770491803274</v>
      </c>
      <c r="J18" s="15">
        <v>0.36842105263157893</v>
      </c>
      <c r="K18" s="15">
        <v>0.37704918032786883</v>
      </c>
      <c r="L18" s="15">
        <v>0.2857142857142857</v>
      </c>
      <c r="M18" s="15">
        <v>0.28688524590163933</v>
      </c>
      <c r="N18" s="98">
        <v>0.64661654135338342</v>
      </c>
      <c r="O18" s="15">
        <v>0.64344262295081989</v>
      </c>
      <c r="P18" s="99"/>
      <c r="Q18" s="1"/>
      <c r="R18" s="1"/>
      <c r="S18" s="1"/>
    </row>
    <row r="19" spans="1:21" x14ac:dyDescent="0.3">
      <c r="A19" s="85" t="s">
        <v>3</v>
      </c>
      <c r="B19" s="15">
        <v>0.55797101449275366</v>
      </c>
      <c r="C19" s="15">
        <v>0.44791666666666669</v>
      </c>
      <c r="D19" s="15">
        <v>0.21739130434782608</v>
      </c>
      <c r="E19" s="15">
        <v>0.17708333333333334</v>
      </c>
      <c r="F19" s="15">
        <v>0.13768115942028986</v>
      </c>
      <c r="G19" s="15">
        <v>0.1875</v>
      </c>
      <c r="H19" s="15">
        <v>0.55797101449275366</v>
      </c>
      <c r="I19" s="15">
        <v>0.42708333333333331</v>
      </c>
      <c r="J19" s="15">
        <v>0.31159420289855072</v>
      </c>
      <c r="K19" s="15">
        <v>0.3125</v>
      </c>
      <c r="L19" s="15">
        <v>0.15942028985507245</v>
      </c>
      <c r="M19" s="15">
        <v>0.1875</v>
      </c>
      <c r="N19" s="98">
        <v>0.55797101449275366</v>
      </c>
      <c r="O19" s="15">
        <v>0.4375</v>
      </c>
      <c r="P19" s="99"/>
      <c r="Q19" s="1"/>
      <c r="R19" s="1"/>
      <c r="S19" s="1"/>
    </row>
    <row r="20" spans="1:21" x14ac:dyDescent="0.3">
      <c r="A20" s="85" t="s">
        <v>6</v>
      </c>
      <c r="B20" s="15">
        <v>0.71653543307086609</v>
      </c>
      <c r="C20" s="15">
        <v>0.67346938775510201</v>
      </c>
      <c r="D20" s="15">
        <v>0.29921259842519687</v>
      </c>
      <c r="E20" s="15">
        <v>0.32653061224489793</v>
      </c>
      <c r="F20" s="15">
        <v>0.2283464566929134</v>
      </c>
      <c r="G20" s="15">
        <v>0.24489795918367346</v>
      </c>
      <c r="H20" s="15">
        <v>0.70866141732283461</v>
      </c>
      <c r="I20" s="15">
        <v>0.67346938775510201</v>
      </c>
      <c r="J20" s="15">
        <v>0.39370078740157483</v>
      </c>
      <c r="K20" s="15">
        <v>0.37755102040816324</v>
      </c>
      <c r="L20" s="15">
        <v>0.33070866141732286</v>
      </c>
      <c r="M20" s="15">
        <v>0.34693877551020408</v>
      </c>
      <c r="N20" s="98">
        <v>0.71259842519685035</v>
      </c>
      <c r="O20" s="15">
        <v>0.67346938775510201</v>
      </c>
      <c r="P20" s="99"/>
      <c r="Q20" s="1"/>
      <c r="R20" s="1"/>
      <c r="S20" s="1"/>
    </row>
    <row r="21" spans="1:21" x14ac:dyDescent="0.3">
      <c r="A21" s="85" t="s">
        <v>7</v>
      </c>
      <c r="B21" s="15">
        <v>0.88188976377952755</v>
      </c>
      <c r="C21" s="15">
        <v>0.69565217391304346</v>
      </c>
      <c r="D21" s="15">
        <v>0.14960629921259844</v>
      </c>
      <c r="E21" s="15">
        <v>0.13043478260869565</v>
      </c>
      <c r="F21" s="15">
        <v>5.5118110236220472E-2</v>
      </c>
      <c r="G21" s="15">
        <v>0</v>
      </c>
      <c r="H21" s="15">
        <v>0.88188976377952755</v>
      </c>
      <c r="I21" s="15">
        <v>0.69565217391304346</v>
      </c>
      <c r="J21" s="15">
        <v>0.32283464566929132</v>
      </c>
      <c r="K21" s="15">
        <v>0.34782608695652173</v>
      </c>
      <c r="L21" s="15">
        <v>0.13385826771653545</v>
      </c>
      <c r="M21" s="15">
        <v>8.6956521739130432E-2</v>
      </c>
      <c r="N21" s="98">
        <v>0.88188976377952755</v>
      </c>
      <c r="O21" s="15">
        <v>0.69565217391304346</v>
      </c>
      <c r="P21" s="99"/>
      <c r="Q21" s="1"/>
      <c r="R21" s="1"/>
      <c r="S21" s="1"/>
    </row>
    <row r="22" spans="1:21" x14ac:dyDescent="0.3">
      <c r="A22" s="85" t="s">
        <v>8</v>
      </c>
      <c r="B22" s="15">
        <v>0.72142857142857142</v>
      </c>
      <c r="C22" s="15">
        <v>0.65909090909090906</v>
      </c>
      <c r="D22" s="15">
        <v>0.25</v>
      </c>
      <c r="E22" s="15">
        <v>0.29545454545454547</v>
      </c>
      <c r="F22" s="15">
        <v>0.15714285714285714</v>
      </c>
      <c r="G22" s="15">
        <v>0.21590909090909091</v>
      </c>
      <c r="H22" s="15">
        <v>0.75714285714285712</v>
      </c>
      <c r="I22" s="15">
        <v>0.68181818181818177</v>
      </c>
      <c r="J22" s="15">
        <v>0.4</v>
      </c>
      <c r="K22" s="15">
        <v>0.45454545454545453</v>
      </c>
      <c r="L22" s="15">
        <v>0.24285714285714285</v>
      </c>
      <c r="M22" s="15">
        <v>0.30681818181818182</v>
      </c>
      <c r="N22" s="98">
        <v>0.73928571428571432</v>
      </c>
      <c r="O22" s="15">
        <v>0.67045454545454541</v>
      </c>
      <c r="P22" s="99"/>
      <c r="Q22" s="1"/>
      <c r="R22" s="1"/>
      <c r="S22" s="1"/>
    </row>
    <row r="23" spans="1:21" x14ac:dyDescent="0.3">
      <c r="A23" s="85" t="s">
        <v>10</v>
      </c>
      <c r="B23" s="15">
        <v>0.70512820512820518</v>
      </c>
      <c r="C23" s="15">
        <v>0.625</v>
      </c>
      <c r="D23" s="15">
        <v>0.32051282051282054</v>
      </c>
      <c r="E23" s="15">
        <v>0.35</v>
      </c>
      <c r="F23" s="15">
        <v>0.12820512820512819</v>
      </c>
      <c r="G23" s="15">
        <v>0.22500000000000001</v>
      </c>
      <c r="H23" s="15">
        <v>0.69230769230769229</v>
      </c>
      <c r="I23" s="15">
        <v>0.65</v>
      </c>
      <c r="J23" s="15">
        <v>0.37179487179487181</v>
      </c>
      <c r="K23" s="15">
        <v>0.4</v>
      </c>
      <c r="L23" s="15">
        <v>0.21794871794871795</v>
      </c>
      <c r="M23" s="15">
        <v>0.25</v>
      </c>
      <c r="N23" s="98">
        <v>0.69871794871794868</v>
      </c>
      <c r="O23" s="15">
        <v>0.63749999999999996</v>
      </c>
      <c r="P23" s="99"/>
      <c r="Q23" s="1"/>
      <c r="R23" s="1"/>
      <c r="S23" s="1"/>
    </row>
    <row r="24" spans="1:21" x14ac:dyDescent="0.3">
      <c r="A24" s="85" t="s">
        <v>11</v>
      </c>
      <c r="B24" s="15">
        <v>0.70930232558139539</v>
      </c>
      <c r="C24" s="15">
        <v>0.58823529411764708</v>
      </c>
      <c r="D24" s="15">
        <v>0.2441860465116279</v>
      </c>
      <c r="E24" s="15">
        <v>0.23529411764705882</v>
      </c>
      <c r="F24" s="15">
        <v>0.10465116279069768</v>
      </c>
      <c r="G24" s="15">
        <v>0.15686274509803921</v>
      </c>
      <c r="H24" s="15">
        <v>0.68604651162790697</v>
      </c>
      <c r="I24" s="15">
        <v>0.56862745098039214</v>
      </c>
      <c r="J24" s="15">
        <v>0.46511627906976744</v>
      </c>
      <c r="K24" s="15">
        <v>0.49019607843137253</v>
      </c>
      <c r="L24" s="15">
        <v>0.20930232558139536</v>
      </c>
      <c r="M24" s="15">
        <v>0.25490196078431371</v>
      </c>
      <c r="N24" s="98">
        <v>0.69767441860465118</v>
      </c>
      <c r="O24" s="15">
        <v>0.57843137254901955</v>
      </c>
      <c r="P24" s="99"/>
      <c r="Q24" s="1"/>
      <c r="R24" s="1"/>
      <c r="S24" s="1"/>
    </row>
    <row r="25" spans="1:21" x14ac:dyDescent="0.3">
      <c r="A25" s="85" t="s">
        <v>12</v>
      </c>
      <c r="B25" s="15">
        <v>0.76041666666666663</v>
      </c>
      <c r="C25" s="15">
        <v>0.734375</v>
      </c>
      <c r="D25" s="15">
        <v>0.30208333333333331</v>
      </c>
      <c r="E25" s="15">
        <v>0.3125</v>
      </c>
      <c r="F25" s="15">
        <v>0.21875</v>
      </c>
      <c r="G25" s="15">
        <v>0.234375</v>
      </c>
      <c r="H25" s="15">
        <v>0.70833333333333337</v>
      </c>
      <c r="I25" s="15">
        <v>0.671875</v>
      </c>
      <c r="J25" s="15">
        <v>0.41666666666666669</v>
      </c>
      <c r="K25" s="15">
        <v>0.390625</v>
      </c>
      <c r="L25" s="15">
        <v>0.28125</v>
      </c>
      <c r="M25" s="15">
        <v>0.296875</v>
      </c>
      <c r="N25" s="98">
        <v>0.734375</v>
      </c>
      <c r="O25" s="15">
        <v>0.703125</v>
      </c>
      <c r="P25" s="99"/>
      <c r="Q25" s="1"/>
      <c r="R25" s="1"/>
      <c r="S25" s="1"/>
    </row>
    <row r="26" spans="1:21" x14ac:dyDescent="0.3">
      <c r="A26" s="86" t="s">
        <v>235</v>
      </c>
      <c r="B26" s="83">
        <v>0.94444444444444453</v>
      </c>
      <c r="C26" s="83">
        <v>0.93333333333333324</v>
      </c>
      <c r="D26" s="83">
        <v>0.20634920634920637</v>
      </c>
      <c r="E26" s="83">
        <v>0.3</v>
      </c>
      <c r="F26" s="83">
        <v>0.15079365079365079</v>
      </c>
      <c r="G26" s="83">
        <v>0.23333333333333331</v>
      </c>
      <c r="H26" s="83">
        <v>0.73015873015873023</v>
      </c>
      <c r="I26" s="83">
        <v>0.76666666666666661</v>
      </c>
      <c r="J26" s="83">
        <v>0.46031746031746029</v>
      </c>
      <c r="K26" s="83">
        <v>0.39999999999999997</v>
      </c>
      <c r="L26" s="83">
        <v>0.26190476190476192</v>
      </c>
      <c r="M26" s="83">
        <v>0.33333333333333331</v>
      </c>
      <c r="N26" s="100">
        <v>0.83730158730158744</v>
      </c>
      <c r="O26" s="101">
        <v>0.84999999999999987</v>
      </c>
      <c r="P26" s="102"/>
      <c r="Q26" s="1"/>
      <c r="R26" s="1"/>
      <c r="S26" s="1"/>
    </row>
    <row r="27" spans="1:21" x14ac:dyDescent="0.3">
      <c r="A27" s="8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1" x14ac:dyDescent="0.3">
      <c r="A28" s="139" t="s">
        <v>93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</row>
    <row r="29" spans="1:21" ht="34.950000000000003" customHeight="1" x14ac:dyDescent="0.3">
      <c r="A29" s="90" t="s">
        <v>110</v>
      </c>
      <c r="B29" s="91" t="s">
        <v>196</v>
      </c>
      <c r="C29" s="91" t="s">
        <v>197</v>
      </c>
      <c r="D29" s="91" t="s">
        <v>198</v>
      </c>
      <c r="E29" s="91" t="s">
        <v>199</v>
      </c>
      <c r="F29" s="91" t="s">
        <v>200</v>
      </c>
      <c r="G29" s="91" t="s">
        <v>201</v>
      </c>
      <c r="H29" s="91" t="s">
        <v>202</v>
      </c>
      <c r="I29" s="91" t="s">
        <v>203</v>
      </c>
      <c r="J29" s="91" t="s">
        <v>204</v>
      </c>
      <c r="K29" s="91" t="s">
        <v>205</v>
      </c>
      <c r="L29" s="91" t="s">
        <v>236</v>
      </c>
      <c r="M29" s="91" t="s">
        <v>237</v>
      </c>
      <c r="N29" s="91" t="s">
        <v>255</v>
      </c>
      <c r="O29" s="91" t="s">
        <v>256</v>
      </c>
      <c r="P29" s="91" t="s">
        <v>206</v>
      </c>
      <c r="Q29" s="91" t="s">
        <v>207</v>
      </c>
      <c r="R29" s="91" t="s">
        <v>252</v>
      </c>
      <c r="S29" s="91" t="s">
        <v>253</v>
      </c>
      <c r="T29" s="108" t="s">
        <v>298</v>
      </c>
      <c r="U29" s="112" t="s">
        <v>299</v>
      </c>
    </row>
    <row r="30" spans="1:21" x14ac:dyDescent="0.3">
      <c r="A30" s="85" t="s">
        <v>5</v>
      </c>
      <c r="B30" s="15">
        <v>0.48120300751879697</v>
      </c>
      <c r="C30" s="15">
        <v>0.49180327868852458</v>
      </c>
      <c r="D30" s="15">
        <v>0.44360902255639095</v>
      </c>
      <c r="E30" s="15">
        <v>0.4344262295081967</v>
      </c>
      <c r="F30" s="15">
        <v>0.43609022556390975</v>
      </c>
      <c r="G30" s="15">
        <v>0.4344262295081967</v>
      </c>
      <c r="H30" s="15">
        <v>0.37593984962406013</v>
      </c>
      <c r="I30" s="15">
        <v>0.36885245901639346</v>
      </c>
      <c r="J30" s="15">
        <v>0.18045112781954886</v>
      </c>
      <c r="K30" s="15">
        <v>0.1721311475409836</v>
      </c>
      <c r="L30" s="15">
        <v>9.0225563909774431E-2</v>
      </c>
      <c r="M30" s="15">
        <v>9.0163934426229511E-2</v>
      </c>
      <c r="N30" s="15">
        <v>8.2706766917293228E-2</v>
      </c>
      <c r="O30" s="15">
        <v>7.3770491803278687E-2</v>
      </c>
      <c r="P30" s="15">
        <v>3.7593984962406013E-2</v>
      </c>
      <c r="Q30" s="15">
        <v>3.2786885245901641E-2</v>
      </c>
      <c r="R30" s="15">
        <v>6.0150375939849621E-2</v>
      </c>
      <c r="S30" s="15">
        <v>5.737704918032787E-2</v>
      </c>
      <c r="T30" s="38" t="s">
        <v>94</v>
      </c>
      <c r="U30" s="113" t="s">
        <v>94</v>
      </c>
    </row>
    <row r="31" spans="1:21" x14ac:dyDescent="0.3">
      <c r="A31" s="85" t="s">
        <v>3</v>
      </c>
      <c r="B31" s="15">
        <v>0.52173913043478259</v>
      </c>
      <c r="C31" s="15">
        <v>0.45833333333333331</v>
      </c>
      <c r="D31" s="15">
        <v>0.30434782608695654</v>
      </c>
      <c r="E31" s="15">
        <v>0.38541666666666669</v>
      </c>
      <c r="F31" s="15">
        <v>0.13043478260869565</v>
      </c>
      <c r="G31" s="15">
        <v>0.125</v>
      </c>
      <c r="H31" s="15">
        <v>0.16666666666666666</v>
      </c>
      <c r="I31" s="15">
        <v>0.1875</v>
      </c>
      <c r="J31" s="15">
        <v>7.2463768115942032E-2</v>
      </c>
      <c r="K31" s="15">
        <v>7.2916666666666671E-2</v>
      </c>
      <c r="L31" s="15">
        <v>0.15942028985507245</v>
      </c>
      <c r="M31" s="15">
        <v>9.375E-2</v>
      </c>
      <c r="N31" s="15">
        <v>5.0724637681159424E-2</v>
      </c>
      <c r="O31" s="15">
        <v>5.2083333333333336E-2</v>
      </c>
      <c r="P31" s="15">
        <v>7.2463768115942032E-2</v>
      </c>
      <c r="Q31" s="15">
        <v>4.1666666666666664E-2</v>
      </c>
      <c r="R31" s="15">
        <v>7.2463768115942032E-2</v>
      </c>
      <c r="S31" s="15">
        <v>5.2083333333333336E-2</v>
      </c>
      <c r="T31" s="38" t="s">
        <v>94</v>
      </c>
      <c r="U31" s="113" t="s">
        <v>94</v>
      </c>
    </row>
    <row r="32" spans="1:21" x14ac:dyDescent="0.3">
      <c r="A32" s="85" t="s">
        <v>6</v>
      </c>
      <c r="B32" s="15">
        <v>0.63779527559055116</v>
      </c>
      <c r="C32" s="15">
        <v>0.56122448979591832</v>
      </c>
      <c r="D32" s="15">
        <v>0.44094488188976377</v>
      </c>
      <c r="E32" s="15">
        <v>0.43877551020408162</v>
      </c>
      <c r="F32" s="15">
        <v>0.28346456692913385</v>
      </c>
      <c r="G32" s="15">
        <v>0.32653061224489793</v>
      </c>
      <c r="H32" s="15">
        <v>0.19685039370078741</v>
      </c>
      <c r="I32" s="15">
        <v>0.21428571428571427</v>
      </c>
      <c r="J32" s="15">
        <v>0.13385826771653545</v>
      </c>
      <c r="K32" s="15">
        <v>0.1326530612244898</v>
      </c>
      <c r="L32" s="15">
        <v>0.10236220472440945</v>
      </c>
      <c r="M32" s="15">
        <v>0.11224489795918367</v>
      </c>
      <c r="N32" s="15">
        <v>0.17322834645669291</v>
      </c>
      <c r="O32" s="15">
        <v>0.17346938775510204</v>
      </c>
      <c r="P32" s="15">
        <v>4.7244094488188976E-2</v>
      </c>
      <c r="Q32" s="15">
        <v>5.1020408163265307E-2</v>
      </c>
      <c r="R32" s="15">
        <v>5.5118110236220472E-2</v>
      </c>
      <c r="S32" s="15">
        <v>6.1224489795918366E-2</v>
      </c>
      <c r="T32" s="38" t="s">
        <v>94</v>
      </c>
      <c r="U32" s="114" t="s">
        <v>94</v>
      </c>
    </row>
    <row r="33" spans="1:21" x14ac:dyDescent="0.3">
      <c r="A33" s="85" t="s">
        <v>7</v>
      </c>
      <c r="B33" s="15">
        <v>0.79527559055118113</v>
      </c>
      <c r="C33" s="15">
        <v>0.65217391304347827</v>
      </c>
      <c r="D33" s="15">
        <v>0.28346456692913385</v>
      </c>
      <c r="E33" s="15">
        <v>0.21739130434782608</v>
      </c>
      <c r="F33" s="15">
        <v>0.11023622047244094</v>
      </c>
      <c r="G33" s="15">
        <v>0.13043478260869565</v>
      </c>
      <c r="H33" s="15">
        <v>9.4488188976377951E-2</v>
      </c>
      <c r="I33" s="15">
        <v>8.6956521739130432E-2</v>
      </c>
      <c r="J33" s="15">
        <v>6.2992125984251968E-2</v>
      </c>
      <c r="K33" s="15">
        <v>4.3478260869565216E-2</v>
      </c>
      <c r="L33" s="15">
        <v>0.14960629921259844</v>
      </c>
      <c r="M33" s="15">
        <v>8.6956521739130432E-2</v>
      </c>
      <c r="N33" s="15">
        <v>0.11023622047244094</v>
      </c>
      <c r="O33" s="15">
        <v>0</v>
      </c>
      <c r="P33" s="15">
        <v>0.13385826771653545</v>
      </c>
      <c r="Q33" s="15">
        <v>0</v>
      </c>
      <c r="R33" s="15">
        <v>5.5118110236220472E-2</v>
      </c>
      <c r="S33" s="15">
        <v>0</v>
      </c>
      <c r="T33" s="38" t="s">
        <v>94</v>
      </c>
      <c r="U33" s="114" t="s">
        <v>94</v>
      </c>
    </row>
    <row r="34" spans="1:21" x14ac:dyDescent="0.3">
      <c r="A34" s="85" t="s">
        <v>8</v>
      </c>
      <c r="B34" s="15">
        <v>0.6428571428571429</v>
      </c>
      <c r="C34" s="15">
        <v>0.61363636363636365</v>
      </c>
      <c r="D34" s="15">
        <v>0.38571428571428573</v>
      </c>
      <c r="E34" s="15">
        <v>0.42045454545454547</v>
      </c>
      <c r="F34" s="15">
        <v>0.31428571428571428</v>
      </c>
      <c r="G34" s="15">
        <v>0.40909090909090912</v>
      </c>
      <c r="H34" s="15">
        <v>0.22857142857142856</v>
      </c>
      <c r="I34" s="15">
        <v>0.25</v>
      </c>
      <c r="J34" s="15">
        <v>0.14285714285714285</v>
      </c>
      <c r="K34" s="15">
        <v>0.19318181818181818</v>
      </c>
      <c r="L34" s="15">
        <v>0.14285714285714285</v>
      </c>
      <c r="M34" s="15">
        <v>0.11363636363636363</v>
      </c>
      <c r="N34" s="15">
        <v>6.4285714285714279E-2</v>
      </c>
      <c r="O34" s="15">
        <v>9.0909090909090912E-2</v>
      </c>
      <c r="P34" s="15">
        <v>0.1</v>
      </c>
      <c r="Q34" s="15">
        <v>6.8181818181818177E-2</v>
      </c>
      <c r="R34" s="15">
        <v>7.1428571428571425E-2</v>
      </c>
      <c r="S34" s="15">
        <v>4.5454545454545456E-2</v>
      </c>
      <c r="T34" s="38" t="s">
        <v>94</v>
      </c>
      <c r="U34" s="114" t="s">
        <v>94</v>
      </c>
    </row>
    <row r="35" spans="1:21" x14ac:dyDescent="0.3">
      <c r="A35" s="85" t="s">
        <v>10</v>
      </c>
      <c r="B35" s="15">
        <v>0.70512820512820518</v>
      </c>
      <c r="C35" s="15">
        <v>0.67500000000000004</v>
      </c>
      <c r="D35" s="15">
        <v>0.44871794871794873</v>
      </c>
      <c r="E35" s="15">
        <v>0.47499999999999998</v>
      </c>
      <c r="F35" s="15">
        <v>0.30769230769230771</v>
      </c>
      <c r="G35" s="15">
        <v>0.4</v>
      </c>
      <c r="H35" s="15">
        <v>0.20512820512820512</v>
      </c>
      <c r="I35" s="15">
        <v>0.25</v>
      </c>
      <c r="J35" s="15">
        <v>0.14102564102564102</v>
      </c>
      <c r="K35" s="15">
        <v>0.1</v>
      </c>
      <c r="L35" s="15">
        <v>8.9743589743589744E-2</v>
      </c>
      <c r="M35" s="15">
        <v>0.1</v>
      </c>
      <c r="N35" s="15">
        <v>0.21794871794871795</v>
      </c>
      <c r="O35" s="15">
        <v>0.22500000000000001</v>
      </c>
      <c r="P35" s="15">
        <v>3.8461538461538464E-2</v>
      </c>
      <c r="Q35" s="15">
        <v>0.05</v>
      </c>
      <c r="R35" s="15">
        <v>1.282051282051282E-2</v>
      </c>
      <c r="S35" s="15">
        <v>0</v>
      </c>
      <c r="T35" s="38" t="s">
        <v>94</v>
      </c>
      <c r="U35" s="114" t="s">
        <v>94</v>
      </c>
    </row>
    <row r="36" spans="1:21" x14ac:dyDescent="0.3">
      <c r="A36" s="85" t="s">
        <v>11</v>
      </c>
      <c r="B36" s="15">
        <v>0.73255813953488369</v>
      </c>
      <c r="C36" s="15">
        <v>0.68627450980392157</v>
      </c>
      <c r="D36" s="15">
        <v>0.5</v>
      </c>
      <c r="E36" s="15">
        <v>0.5490196078431373</v>
      </c>
      <c r="F36" s="15">
        <v>0.1744186046511628</v>
      </c>
      <c r="G36" s="15">
        <v>0.21568627450980393</v>
      </c>
      <c r="H36" s="15">
        <v>9.3023255813953487E-2</v>
      </c>
      <c r="I36" s="15">
        <v>7.8431372549019607E-2</v>
      </c>
      <c r="J36" s="15">
        <v>0.15116279069767441</v>
      </c>
      <c r="K36" s="15">
        <v>0.17647058823529413</v>
      </c>
      <c r="L36" s="15">
        <v>0.16279069767441862</v>
      </c>
      <c r="M36" s="15">
        <v>9.8039215686274508E-2</v>
      </c>
      <c r="N36" s="15">
        <v>0.11627906976744186</v>
      </c>
      <c r="O36" s="15">
        <v>0.11764705882352941</v>
      </c>
      <c r="P36" s="15">
        <v>3.4883720930232558E-2</v>
      </c>
      <c r="Q36" s="15">
        <v>1.9607843137254902E-2</v>
      </c>
      <c r="R36" s="15">
        <v>3.4883720930232558E-2</v>
      </c>
      <c r="S36" s="15">
        <v>1.9607843137254902E-2</v>
      </c>
      <c r="T36" s="38" t="s">
        <v>94</v>
      </c>
      <c r="U36" s="113" t="s">
        <v>94</v>
      </c>
    </row>
    <row r="37" spans="1:21" x14ac:dyDescent="0.3">
      <c r="A37" s="85" t="s">
        <v>12</v>
      </c>
      <c r="B37" s="15">
        <v>0.625</v>
      </c>
      <c r="C37" s="15">
        <v>0.5</v>
      </c>
      <c r="D37" s="15">
        <v>0.26041666666666669</v>
      </c>
      <c r="E37" s="15">
        <v>0.21875</v>
      </c>
      <c r="F37" s="15">
        <v>0.26041666666666669</v>
      </c>
      <c r="G37" s="15">
        <v>0.25</v>
      </c>
      <c r="H37" s="15">
        <v>0.125</v>
      </c>
      <c r="I37" s="15">
        <v>0.125</v>
      </c>
      <c r="J37" s="15">
        <v>0.14583333333333334</v>
      </c>
      <c r="K37" s="15">
        <v>0.140625</v>
      </c>
      <c r="L37" s="15">
        <v>4.1666666666666664E-2</v>
      </c>
      <c r="M37" s="15">
        <v>3.125E-2</v>
      </c>
      <c r="N37" s="15">
        <v>8.3333333333333329E-2</v>
      </c>
      <c r="O37" s="15">
        <v>6.25E-2</v>
      </c>
      <c r="P37" s="15">
        <v>1.0416666666666666E-2</v>
      </c>
      <c r="Q37" s="15">
        <v>0</v>
      </c>
      <c r="R37" s="15">
        <v>2.0833333333333332E-2</v>
      </c>
      <c r="S37" s="15">
        <v>1.5625E-2</v>
      </c>
      <c r="T37" s="38" t="s">
        <v>94</v>
      </c>
      <c r="U37" s="113" t="s">
        <v>94</v>
      </c>
    </row>
    <row r="38" spans="1:21" x14ac:dyDescent="0.3">
      <c r="A38" s="86" t="s">
        <v>235</v>
      </c>
      <c r="B38" s="83">
        <v>0.94444444444444453</v>
      </c>
      <c r="C38" s="83">
        <v>0.93333333333333324</v>
      </c>
      <c r="D38" s="83">
        <v>0.69841269841269826</v>
      </c>
      <c r="E38" s="83">
        <v>0.93333333333333324</v>
      </c>
      <c r="F38" s="83">
        <v>0.32539682539682541</v>
      </c>
      <c r="G38" s="83">
        <v>0.3</v>
      </c>
      <c r="H38" s="83">
        <v>0.10317460317460318</v>
      </c>
      <c r="I38" s="83">
        <v>6.6666666666666666E-2</v>
      </c>
      <c r="J38" s="83">
        <v>0.32539682539682541</v>
      </c>
      <c r="K38" s="83">
        <v>0.23333333333333331</v>
      </c>
      <c r="L38" s="83">
        <v>4.7619047619047616E-2</v>
      </c>
      <c r="M38" s="83">
        <v>0.16666666666666666</v>
      </c>
      <c r="N38" s="83">
        <v>4.7619047619047616E-2</v>
      </c>
      <c r="O38" s="83">
        <v>0</v>
      </c>
      <c r="P38" s="83">
        <v>0</v>
      </c>
      <c r="Q38" s="83">
        <v>0</v>
      </c>
      <c r="R38" s="83">
        <v>0</v>
      </c>
      <c r="S38" s="83">
        <v>0</v>
      </c>
      <c r="T38" s="38" t="s">
        <v>94</v>
      </c>
      <c r="U38" s="38" t="s">
        <v>94</v>
      </c>
    </row>
    <row r="39" spans="1:21" x14ac:dyDescent="0.3">
      <c r="A39" s="8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21" x14ac:dyDescent="0.3">
      <c r="A40" s="141" t="s">
        <v>208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</row>
    <row r="41" spans="1:21" ht="34.950000000000003" customHeight="1" x14ac:dyDescent="0.3">
      <c r="A41" s="92" t="s">
        <v>110</v>
      </c>
      <c r="B41" s="93" t="s">
        <v>209</v>
      </c>
      <c r="C41" s="93" t="s">
        <v>210</v>
      </c>
      <c r="D41" s="93" t="s">
        <v>238</v>
      </c>
      <c r="E41" s="93" t="s">
        <v>239</v>
      </c>
      <c r="F41" s="93" t="s">
        <v>211</v>
      </c>
      <c r="G41" s="93" t="s">
        <v>212</v>
      </c>
      <c r="H41" s="93" t="s">
        <v>257</v>
      </c>
      <c r="I41" s="93" t="s">
        <v>258</v>
      </c>
      <c r="J41" s="93" t="s">
        <v>213</v>
      </c>
      <c r="K41" s="93" t="s">
        <v>259</v>
      </c>
      <c r="L41" s="93" t="s">
        <v>260</v>
      </c>
      <c r="M41" s="93" t="s">
        <v>261</v>
      </c>
      <c r="N41" s="93" t="s">
        <v>214</v>
      </c>
      <c r="O41" s="93" t="s">
        <v>215</v>
      </c>
      <c r="P41" s="93" t="s">
        <v>216</v>
      </c>
      <c r="Q41" s="93" t="s">
        <v>217</v>
      </c>
      <c r="R41" s="93" t="s">
        <v>218</v>
      </c>
      <c r="S41" s="93" t="s">
        <v>219</v>
      </c>
      <c r="T41" s="108" t="s">
        <v>300</v>
      </c>
      <c r="U41" s="108" t="s">
        <v>301</v>
      </c>
    </row>
    <row r="42" spans="1:21" x14ac:dyDescent="0.3">
      <c r="A42" s="85" t="s">
        <v>5</v>
      </c>
      <c r="B42" s="15">
        <v>0.13533834586466165</v>
      </c>
      <c r="C42" s="15">
        <v>0.10655737704918032</v>
      </c>
      <c r="D42" s="15">
        <v>0.5864661654135338</v>
      </c>
      <c r="E42" s="15">
        <v>0.61475409836065575</v>
      </c>
      <c r="F42" s="15">
        <v>0.66165413533834583</v>
      </c>
      <c r="G42" s="15">
        <v>0.69672131147540983</v>
      </c>
      <c r="H42" s="15">
        <v>0.32330827067669171</v>
      </c>
      <c r="I42" s="15">
        <v>0.33606557377049179</v>
      </c>
      <c r="J42" s="15">
        <v>0.24060150375939848</v>
      </c>
      <c r="K42" s="15">
        <v>0.23770491803278687</v>
      </c>
      <c r="L42" s="15">
        <v>8.2706766917293228E-2</v>
      </c>
      <c r="M42" s="15">
        <v>7.3770491803278687E-2</v>
      </c>
      <c r="N42" s="15">
        <v>8.2706766917293228E-2</v>
      </c>
      <c r="O42" s="15">
        <v>9.0163934426229511E-2</v>
      </c>
      <c r="P42" s="15">
        <v>2.2556390977443608E-2</v>
      </c>
      <c r="Q42" s="15">
        <v>2.4590163934426229E-2</v>
      </c>
      <c r="R42" s="15">
        <v>0</v>
      </c>
      <c r="S42" s="15">
        <v>0</v>
      </c>
      <c r="T42" s="38" t="s">
        <v>317</v>
      </c>
      <c r="U42" s="38" t="s">
        <v>317</v>
      </c>
    </row>
    <row r="43" spans="1:21" x14ac:dyDescent="0.3">
      <c r="A43" s="85" t="s">
        <v>3</v>
      </c>
      <c r="B43" s="15">
        <v>0.39130434782608697</v>
      </c>
      <c r="C43" s="15">
        <v>0.1875</v>
      </c>
      <c r="D43" s="15">
        <v>0.47826086956521741</v>
      </c>
      <c r="E43" s="15">
        <v>0.45833333333333331</v>
      </c>
      <c r="F43" s="15">
        <v>0.4420289855072464</v>
      </c>
      <c r="G43" s="15">
        <v>0.57291666666666663</v>
      </c>
      <c r="H43" s="15">
        <v>0.34057971014492755</v>
      </c>
      <c r="I43" s="15">
        <v>0.4375</v>
      </c>
      <c r="J43" s="15">
        <v>0.10144927536231885</v>
      </c>
      <c r="K43" s="15">
        <v>0.13541666666666666</v>
      </c>
      <c r="L43" s="15">
        <v>6.5217391304347824E-2</v>
      </c>
      <c r="M43" s="15">
        <v>5.2083333333333336E-2</v>
      </c>
      <c r="N43" s="15">
        <v>5.0724637681159424E-2</v>
      </c>
      <c r="O43" s="15">
        <v>4.1666666666666664E-2</v>
      </c>
      <c r="P43" s="15">
        <v>3.6231884057971016E-2</v>
      </c>
      <c r="Q43" s="15">
        <v>5.2083333333333336E-2</v>
      </c>
      <c r="R43" s="15">
        <v>7.246376811594203E-3</v>
      </c>
      <c r="S43" s="15">
        <v>1.0416666666666666E-2</v>
      </c>
      <c r="T43" s="38" t="s">
        <v>318</v>
      </c>
      <c r="U43" s="38" t="s">
        <v>317</v>
      </c>
    </row>
    <row r="44" spans="1:21" x14ac:dyDescent="0.3">
      <c r="A44" s="85" t="s">
        <v>6</v>
      </c>
      <c r="B44" s="15">
        <v>0.60629921259842523</v>
      </c>
      <c r="C44" s="15">
        <v>0.54081632653061229</v>
      </c>
      <c r="D44" s="15">
        <v>0.29921259842519687</v>
      </c>
      <c r="E44" s="15">
        <v>0.34693877551020408</v>
      </c>
      <c r="F44" s="15">
        <v>0.27559055118110237</v>
      </c>
      <c r="G44" s="15">
        <v>0.32653061224489793</v>
      </c>
      <c r="H44" s="15">
        <v>0.1889763779527559</v>
      </c>
      <c r="I44" s="15">
        <v>0.23469387755102042</v>
      </c>
      <c r="J44" s="15">
        <v>0.10236220472440945</v>
      </c>
      <c r="K44" s="15">
        <v>0.1326530612244898</v>
      </c>
      <c r="L44" s="15">
        <v>7.0866141732283464E-2</v>
      </c>
      <c r="M44" s="15">
        <v>7.1428571428571425E-2</v>
      </c>
      <c r="N44" s="15">
        <v>5.5118110236220472E-2</v>
      </c>
      <c r="O44" s="15">
        <v>7.1428571428571425E-2</v>
      </c>
      <c r="P44" s="15">
        <v>7.874015748031496E-3</v>
      </c>
      <c r="Q44" s="15">
        <v>1.020408163265306E-2</v>
      </c>
      <c r="R44" s="15">
        <v>0</v>
      </c>
      <c r="S44" s="15">
        <v>0</v>
      </c>
      <c r="T44" s="38" t="s">
        <v>91</v>
      </c>
      <c r="U44" s="38" t="s">
        <v>91</v>
      </c>
    </row>
    <row r="45" spans="1:21" x14ac:dyDescent="0.3">
      <c r="A45" s="85" t="s">
        <v>7</v>
      </c>
      <c r="B45" s="15">
        <v>0.93700787401574803</v>
      </c>
      <c r="C45" s="15">
        <v>0.73913043478260865</v>
      </c>
      <c r="D45" s="15">
        <v>0.27559055118110237</v>
      </c>
      <c r="E45" s="15">
        <v>0.2608695652173913</v>
      </c>
      <c r="F45" s="15">
        <v>4.7244094488188976E-2</v>
      </c>
      <c r="G45" s="15">
        <v>0.13043478260869565</v>
      </c>
      <c r="H45" s="15">
        <v>7.874015748031496E-2</v>
      </c>
      <c r="I45" s="15">
        <v>0.13043478260869565</v>
      </c>
      <c r="J45" s="15">
        <v>1.5748031496062992E-2</v>
      </c>
      <c r="K45" s="15">
        <v>4.3478260869565216E-2</v>
      </c>
      <c r="L45" s="15">
        <v>6.2992125984251968E-2</v>
      </c>
      <c r="M45" s="15">
        <v>4.3478260869565216E-2</v>
      </c>
      <c r="N45" s="15">
        <v>0.10236220472440945</v>
      </c>
      <c r="O45" s="15">
        <v>0</v>
      </c>
      <c r="P45" s="15">
        <v>7.874015748031496E-3</v>
      </c>
      <c r="Q45" s="15">
        <v>4.3478260869565216E-2</v>
      </c>
      <c r="R45" s="15">
        <v>0</v>
      </c>
      <c r="S45" s="15">
        <v>0</v>
      </c>
      <c r="T45" s="38" t="s">
        <v>91</v>
      </c>
      <c r="U45" s="38" t="s">
        <v>91</v>
      </c>
    </row>
    <row r="46" spans="1:21" x14ac:dyDescent="0.3">
      <c r="A46" s="85" t="s">
        <v>8</v>
      </c>
      <c r="B46" s="15">
        <v>0.51428571428571423</v>
      </c>
      <c r="C46" s="15">
        <v>0.29545454545454547</v>
      </c>
      <c r="D46" s="15">
        <v>0.42142857142857143</v>
      </c>
      <c r="E46" s="15">
        <v>0.44318181818181818</v>
      </c>
      <c r="F46" s="15">
        <v>0.3</v>
      </c>
      <c r="G46" s="15">
        <v>0.44318181818181818</v>
      </c>
      <c r="H46" s="15">
        <v>0.16428571428571428</v>
      </c>
      <c r="I46" s="15">
        <v>0.19318181818181818</v>
      </c>
      <c r="J46" s="15">
        <v>9.285714285714286E-2</v>
      </c>
      <c r="K46" s="15">
        <v>0.125</v>
      </c>
      <c r="L46" s="15">
        <v>7.1428571428571425E-2</v>
      </c>
      <c r="M46" s="15">
        <v>5.6818181818181816E-2</v>
      </c>
      <c r="N46" s="15">
        <v>2.1428571428571429E-2</v>
      </c>
      <c r="O46" s="15">
        <v>2.2727272727272728E-2</v>
      </c>
      <c r="P46" s="15">
        <v>0</v>
      </c>
      <c r="Q46" s="15">
        <v>0</v>
      </c>
      <c r="R46" s="15">
        <v>0</v>
      </c>
      <c r="S46" s="15">
        <v>0</v>
      </c>
      <c r="T46" s="38" t="s">
        <v>91</v>
      </c>
      <c r="U46" s="38" t="s">
        <v>318</v>
      </c>
    </row>
    <row r="47" spans="1:21" x14ac:dyDescent="0.3">
      <c r="A47" s="85" t="s">
        <v>10</v>
      </c>
      <c r="B47" s="15">
        <v>0.78205128205128205</v>
      </c>
      <c r="C47" s="15">
        <v>0.65</v>
      </c>
      <c r="D47" s="15">
        <v>0.24358974358974358</v>
      </c>
      <c r="E47" s="15">
        <v>0.35</v>
      </c>
      <c r="F47" s="15">
        <v>0.14102564102564102</v>
      </c>
      <c r="G47" s="15">
        <v>0.2</v>
      </c>
      <c r="H47" s="15">
        <v>0.12820512820512819</v>
      </c>
      <c r="I47" s="15">
        <v>0.125</v>
      </c>
      <c r="J47" s="15">
        <v>6.4102564102564097E-2</v>
      </c>
      <c r="K47" s="15">
        <v>0.1</v>
      </c>
      <c r="L47" s="15">
        <v>3.8461538461538464E-2</v>
      </c>
      <c r="M47" s="15">
        <v>0.05</v>
      </c>
      <c r="N47" s="15">
        <v>1.282051282051282E-2</v>
      </c>
      <c r="O47" s="15">
        <v>2.5000000000000001E-2</v>
      </c>
      <c r="P47" s="15">
        <v>1.282051282051282E-2</v>
      </c>
      <c r="Q47" s="15">
        <v>2.5000000000000001E-2</v>
      </c>
      <c r="R47" s="15">
        <v>0</v>
      </c>
      <c r="S47" s="15">
        <v>0</v>
      </c>
      <c r="T47" s="38" t="s">
        <v>91</v>
      </c>
      <c r="U47" s="38" t="s">
        <v>91</v>
      </c>
    </row>
    <row r="48" spans="1:21" x14ac:dyDescent="0.3">
      <c r="A48" s="85" t="s">
        <v>11</v>
      </c>
      <c r="B48" s="15">
        <v>0.81395348837209303</v>
      </c>
      <c r="C48" s="15">
        <v>0.76470588235294112</v>
      </c>
      <c r="D48" s="15">
        <v>0.15116279069767441</v>
      </c>
      <c r="E48" s="15">
        <v>0.15686274509803921</v>
      </c>
      <c r="F48" s="15">
        <v>0.15116279069767441</v>
      </c>
      <c r="G48" s="15">
        <v>0.19607843137254902</v>
      </c>
      <c r="H48" s="15">
        <v>0.13953488372093023</v>
      </c>
      <c r="I48" s="15">
        <v>0.13725490196078433</v>
      </c>
      <c r="J48" s="15">
        <v>5.8139534883720929E-2</v>
      </c>
      <c r="K48" s="15">
        <v>5.8823529411764705E-2</v>
      </c>
      <c r="L48" s="15">
        <v>0.10465116279069768</v>
      </c>
      <c r="M48" s="15">
        <v>9.8039215686274508E-2</v>
      </c>
      <c r="N48" s="15">
        <v>0</v>
      </c>
      <c r="O48" s="15">
        <v>0</v>
      </c>
      <c r="P48" s="15">
        <v>2.3255813953488372E-2</v>
      </c>
      <c r="Q48" s="15">
        <v>1.9607843137254902E-2</v>
      </c>
      <c r="R48" s="15">
        <v>0</v>
      </c>
      <c r="S48" s="15">
        <v>0</v>
      </c>
      <c r="T48" s="38" t="s">
        <v>91</v>
      </c>
      <c r="U48" s="38" t="s">
        <v>91</v>
      </c>
    </row>
    <row r="49" spans="1:21" x14ac:dyDescent="0.3">
      <c r="A49" s="85" t="s">
        <v>12</v>
      </c>
      <c r="B49" s="15">
        <v>0.45833333333333331</v>
      </c>
      <c r="C49" s="15">
        <v>0.328125</v>
      </c>
      <c r="D49" s="15">
        <v>0.34375</v>
      </c>
      <c r="E49" s="15">
        <v>0.453125</v>
      </c>
      <c r="F49" s="15">
        <v>0.33333333333333331</v>
      </c>
      <c r="G49" s="15">
        <v>0.390625</v>
      </c>
      <c r="H49" s="15">
        <v>0.28125</v>
      </c>
      <c r="I49" s="15">
        <v>0.390625</v>
      </c>
      <c r="J49" s="15">
        <v>8.3333333333333329E-2</v>
      </c>
      <c r="K49" s="15">
        <v>7.8125E-2</v>
      </c>
      <c r="L49" s="15">
        <v>0.125</v>
      </c>
      <c r="M49" s="15">
        <v>0.140625</v>
      </c>
      <c r="N49" s="15">
        <v>7.2916666666666671E-2</v>
      </c>
      <c r="O49" s="15">
        <v>7.8125E-2</v>
      </c>
      <c r="P49" s="15">
        <v>0</v>
      </c>
      <c r="Q49" s="15">
        <v>0</v>
      </c>
      <c r="R49" s="15">
        <v>0</v>
      </c>
      <c r="S49" s="15">
        <v>0</v>
      </c>
      <c r="T49" s="38" t="s">
        <v>91</v>
      </c>
      <c r="U49" s="38" t="s">
        <v>318</v>
      </c>
    </row>
    <row r="50" spans="1:21" x14ac:dyDescent="0.3">
      <c r="A50" s="86" t="s">
        <v>235</v>
      </c>
      <c r="B50" s="83">
        <v>0.93333333333333335</v>
      </c>
      <c r="C50" s="83">
        <v>0.88888888888888884</v>
      </c>
      <c r="D50" s="83">
        <v>0</v>
      </c>
      <c r="E50" s="83">
        <v>0</v>
      </c>
      <c r="F50" s="83">
        <v>0</v>
      </c>
      <c r="G50" s="83">
        <v>0</v>
      </c>
      <c r="H50" s="83">
        <v>6.6666666666666666E-2</v>
      </c>
      <c r="I50" s="83">
        <v>0.1111111111111111</v>
      </c>
      <c r="J50" s="83">
        <v>0</v>
      </c>
      <c r="K50" s="83">
        <v>0</v>
      </c>
      <c r="L50" s="83">
        <v>0</v>
      </c>
      <c r="M50" s="83">
        <v>0</v>
      </c>
      <c r="N50" s="83">
        <v>0</v>
      </c>
      <c r="O50" s="83">
        <v>0</v>
      </c>
      <c r="P50" s="83">
        <v>0</v>
      </c>
      <c r="Q50" s="83">
        <v>0</v>
      </c>
      <c r="R50" s="83">
        <v>0</v>
      </c>
      <c r="S50" s="83">
        <v>0</v>
      </c>
      <c r="T50" s="38" t="s">
        <v>91</v>
      </c>
      <c r="U50" s="38" t="s">
        <v>91</v>
      </c>
    </row>
    <row r="51" spans="1:21" x14ac:dyDescent="0.3">
      <c r="A51" s="8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21" x14ac:dyDescent="0.3">
      <c r="A52" s="143" t="s">
        <v>55</v>
      </c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"/>
      <c r="M52" s="1"/>
      <c r="N52" s="1"/>
      <c r="O52" s="1"/>
      <c r="P52" s="1"/>
      <c r="Q52" s="1"/>
      <c r="R52" s="1"/>
      <c r="S52" s="1"/>
    </row>
    <row r="53" spans="1:21" ht="25.2" customHeight="1" x14ac:dyDescent="0.3">
      <c r="A53" s="94" t="s">
        <v>110</v>
      </c>
      <c r="B53" s="95" t="s">
        <v>220</v>
      </c>
      <c r="C53" s="95" t="s">
        <v>221</v>
      </c>
      <c r="D53" s="95" t="s">
        <v>222</v>
      </c>
      <c r="E53" s="95" t="s">
        <v>223</v>
      </c>
      <c r="F53" s="95" t="s">
        <v>224</v>
      </c>
      <c r="G53" s="95" t="s">
        <v>225</v>
      </c>
      <c r="H53" s="95" t="s">
        <v>226</v>
      </c>
      <c r="I53" s="95" t="s">
        <v>227</v>
      </c>
      <c r="J53" s="95" t="s">
        <v>228</v>
      </c>
      <c r="K53" s="95" t="s">
        <v>229</v>
      </c>
      <c r="L53" s="108" t="s">
        <v>296</v>
      </c>
      <c r="M53" s="108" t="s">
        <v>297</v>
      </c>
      <c r="N53" s="26"/>
      <c r="O53" s="1"/>
      <c r="P53" s="1"/>
      <c r="Q53" s="1"/>
      <c r="R53" s="1"/>
      <c r="S53" s="1"/>
    </row>
    <row r="54" spans="1:21" x14ac:dyDescent="0.3">
      <c r="A54" s="85" t="s">
        <v>5</v>
      </c>
      <c r="B54" s="15">
        <v>0.15037593984962405</v>
      </c>
      <c r="C54" s="15">
        <v>0.13114754098360656</v>
      </c>
      <c r="D54" s="15">
        <v>0.15037593984962405</v>
      </c>
      <c r="E54" s="15">
        <v>0.14754098360655737</v>
      </c>
      <c r="F54" s="15">
        <v>0.40601503759398494</v>
      </c>
      <c r="G54" s="15">
        <v>0.42622950819672129</v>
      </c>
      <c r="H54" s="15">
        <v>0.18796992481203006</v>
      </c>
      <c r="I54" s="15">
        <v>0.18032786885245902</v>
      </c>
      <c r="J54" s="15">
        <v>0.10526315789473684</v>
      </c>
      <c r="K54" s="15">
        <v>0.11475409836065574</v>
      </c>
      <c r="L54" s="38" t="s">
        <v>58</v>
      </c>
      <c r="M54" s="38" t="s">
        <v>58</v>
      </c>
      <c r="N54" s="2"/>
      <c r="O54" s="1"/>
      <c r="P54" s="1"/>
      <c r="Q54" s="1"/>
      <c r="R54" s="1"/>
      <c r="S54" s="1"/>
    </row>
    <row r="55" spans="1:21" x14ac:dyDescent="0.3">
      <c r="A55" s="85" t="s">
        <v>3</v>
      </c>
      <c r="B55" s="15">
        <v>0.27536231884057971</v>
      </c>
      <c r="C55" s="15">
        <v>0.11458333333333333</v>
      </c>
      <c r="D55" s="15">
        <v>0.15217391304347827</v>
      </c>
      <c r="E55" s="15">
        <v>0.15625</v>
      </c>
      <c r="F55" s="15">
        <v>0.36231884057971014</v>
      </c>
      <c r="G55" s="15">
        <v>0.47916666666666669</v>
      </c>
      <c r="H55" s="15">
        <v>0.13768115942028986</v>
      </c>
      <c r="I55" s="15">
        <v>0.16666666666666666</v>
      </c>
      <c r="J55" s="15">
        <v>7.2463768115942032E-2</v>
      </c>
      <c r="K55" s="15">
        <v>8.3333333333333329E-2</v>
      </c>
      <c r="L55" s="38" t="s">
        <v>58</v>
      </c>
      <c r="M55" s="38" t="s">
        <v>58</v>
      </c>
      <c r="N55" s="2"/>
      <c r="O55" s="1"/>
      <c r="P55" s="1"/>
      <c r="Q55" s="1"/>
      <c r="R55" s="1"/>
      <c r="S55" s="1"/>
    </row>
    <row r="56" spans="1:21" x14ac:dyDescent="0.3">
      <c r="A56" s="85" t="s">
        <v>6</v>
      </c>
      <c r="B56" s="15">
        <v>0.33858267716535434</v>
      </c>
      <c r="C56" s="15">
        <v>0.26530612244897961</v>
      </c>
      <c r="D56" s="15">
        <v>0.2283464566929134</v>
      </c>
      <c r="E56" s="15">
        <v>0.22448979591836735</v>
      </c>
      <c r="F56" s="15">
        <v>0.25196850393700787</v>
      </c>
      <c r="G56" s="15">
        <v>0.29591836734693877</v>
      </c>
      <c r="H56" s="15">
        <v>0.11811023622047244</v>
      </c>
      <c r="I56" s="15">
        <v>0.1326530612244898</v>
      </c>
      <c r="J56" s="15">
        <v>6.2992125984251968E-2</v>
      </c>
      <c r="K56" s="15">
        <v>8.1632653061224483E-2</v>
      </c>
      <c r="L56" s="38" t="s">
        <v>56</v>
      </c>
      <c r="M56" s="38" t="s">
        <v>58</v>
      </c>
      <c r="N56" s="2"/>
      <c r="O56" s="1"/>
      <c r="P56" s="1"/>
      <c r="Q56" s="1"/>
      <c r="R56" s="1"/>
      <c r="S56" s="1"/>
    </row>
    <row r="57" spans="1:21" x14ac:dyDescent="0.3">
      <c r="A57" s="85" t="s">
        <v>7</v>
      </c>
      <c r="B57" s="15">
        <v>0.68503937007874016</v>
      </c>
      <c r="C57" s="15">
        <v>0.43478260869565216</v>
      </c>
      <c r="D57" s="15">
        <v>0.17322834645669291</v>
      </c>
      <c r="E57" s="15">
        <v>0.2608695652173913</v>
      </c>
      <c r="F57" s="15">
        <v>0.11811023622047244</v>
      </c>
      <c r="G57" s="15">
        <v>0.17391304347826086</v>
      </c>
      <c r="H57" s="15">
        <v>7.874015748031496E-3</v>
      </c>
      <c r="I57" s="15">
        <v>4.3478260869565216E-2</v>
      </c>
      <c r="J57" s="15">
        <v>1.5748031496062992E-2</v>
      </c>
      <c r="K57" s="15">
        <v>8.6956521739130432E-2</v>
      </c>
      <c r="L57" s="38" t="s">
        <v>56</v>
      </c>
      <c r="M57" s="38" t="s">
        <v>56</v>
      </c>
      <c r="N57" s="26"/>
      <c r="O57" s="1"/>
      <c r="P57" s="1"/>
      <c r="Q57" s="1"/>
      <c r="R57" s="1"/>
      <c r="S57" s="1"/>
    </row>
    <row r="58" spans="1:21" x14ac:dyDescent="0.3">
      <c r="A58" s="85" t="s">
        <v>8</v>
      </c>
      <c r="B58" s="15">
        <v>0.35</v>
      </c>
      <c r="C58" s="15">
        <v>0.17045454545454544</v>
      </c>
      <c r="D58" s="15">
        <v>0.20714285714285716</v>
      </c>
      <c r="E58" s="15">
        <v>0.21590909090909091</v>
      </c>
      <c r="F58" s="15">
        <v>0.21428571428571427</v>
      </c>
      <c r="G58" s="15">
        <v>0.25</v>
      </c>
      <c r="H58" s="15">
        <v>0.12142857142857143</v>
      </c>
      <c r="I58" s="15">
        <v>0.19318181818181818</v>
      </c>
      <c r="J58" s="15">
        <v>0.10714285714285714</v>
      </c>
      <c r="K58" s="15">
        <v>0.17045454545454544</v>
      </c>
      <c r="L58" s="38" t="s">
        <v>56</v>
      </c>
      <c r="M58" s="38" t="s">
        <v>58</v>
      </c>
      <c r="N58" s="2"/>
      <c r="O58" s="1"/>
      <c r="P58" s="1"/>
      <c r="Q58" s="1"/>
      <c r="R58" s="1"/>
      <c r="S58" s="1"/>
    </row>
    <row r="59" spans="1:21" x14ac:dyDescent="0.3">
      <c r="A59" s="85" t="s">
        <v>10</v>
      </c>
      <c r="B59" s="15">
        <v>0.48717948717948717</v>
      </c>
      <c r="C59" s="15">
        <v>0.32500000000000001</v>
      </c>
      <c r="D59" s="15">
        <v>0.28205128205128205</v>
      </c>
      <c r="E59" s="15">
        <v>0.375</v>
      </c>
      <c r="F59" s="15">
        <v>0.16666666666666666</v>
      </c>
      <c r="G59" s="15">
        <v>0.2</v>
      </c>
      <c r="H59" s="15">
        <v>2.564102564102564E-2</v>
      </c>
      <c r="I59" s="15">
        <v>2.5000000000000001E-2</v>
      </c>
      <c r="J59" s="15">
        <v>3.8461538461538464E-2</v>
      </c>
      <c r="K59" s="15">
        <v>7.4999999999999997E-2</v>
      </c>
      <c r="L59" s="38" t="s">
        <v>56</v>
      </c>
      <c r="M59" s="38" t="s">
        <v>57</v>
      </c>
      <c r="N59" s="26"/>
      <c r="O59" s="1"/>
      <c r="P59" s="1"/>
      <c r="Q59" s="1"/>
      <c r="R59" s="1"/>
      <c r="S59" s="1"/>
    </row>
    <row r="60" spans="1:21" x14ac:dyDescent="0.3">
      <c r="A60" s="85" t="s">
        <v>11</v>
      </c>
      <c r="B60" s="15">
        <v>0.52325581395348841</v>
      </c>
      <c r="C60" s="15">
        <v>0.47058823529411764</v>
      </c>
      <c r="D60" s="15">
        <v>0.20930232558139536</v>
      </c>
      <c r="E60" s="15">
        <v>0.23529411764705882</v>
      </c>
      <c r="F60" s="15">
        <v>0.18604651162790697</v>
      </c>
      <c r="G60" s="15">
        <v>0.17647058823529413</v>
      </c>
      <c r="H60" s="15">
        <v>6.9767441860465115E-2</v>
      </c>
      <c r="I60" s="15">
        <v>9.8039215686274508E-2</v>
      </c>
      <c r="J60" s="15">
        <v>1.1627906976744186E-2</v>
      </c>
      <c r="K60" s="15">
        <v>1.9607843137254902E-2</v>
      </c>
      <c r="L60" s="38" t="s">
        <v>56</v>
      </c>
      <c r="M60" s="38" t="s">
        <v>56</v>
      </c>
      <c r="N60" s="26"/>
      <c r="O60" s="1"/>
      <c r="P60" s="1"/>
      <c r="Q60" s="1"/>
      <c r="R60" s="1"/>
      <c r="S60" s="1"/>
    </row>
    <row r="61" spans="1:21" x14ac:dyDescent="0.3">
      <c r="A61" s="85" t="s">
        <v>12</v>
      </c>
      <c r="B61" s="15">
        <v>0.29166666666666669</v>
      </c>
      <c r="C61" s="15">
        <v>9.375E-2</v>
      </c>
      <c r="D61" s="15">
        <v>0.16666666666666666</v>
      </c>
      <c r="E61" s="15">
        <v>0.203125</v>
      </c>
      <c r="F61" s="15">
        <v>0.32291666666666669</v>
      </c>
      <c r="G61" s="15">
        <v>0.46875</v>
      </c>
      <c r="H61" s="15">
        <v>0.125</v>
      </c>
      <c r="I61" s="15">
        <v>0.109375</v>
      </c>
      <c r="J61" s="15">
        <v>9.375E-2</v>
      </c>
      <c r="K61" s="15">
        <v>0.125</v>
      </c>
      <c r="L61" s="38" t="s">
        <v>58</v>
      </c>
      <c r="M61" s="38" t="s">
        <v>58</v>
      </c>
      <c r="N61" s="2"/>
      <c r="O61" s="1"/>
      <c r="P61" s="1"/>
      <c r="Q61" s="1"/>
      <c r="R61" s="1"/>
      <c r="S61" s="1"/>
    </row>
    <row r="62" spans="1:21" x14ac:dyDescent="0.3">
      <c r="A62" s="86" t="s">
        <v>235</v>
      </c>
      <c r="B62" s="83">
        <v>0.33333333333333331</v>
      </c>
      <c r="C62" s="83">
        <v>0.22222222222222221</v>
      </c>
      <c r="D62" s="83">
        <v>0.26666666666666666</v>
      </c>
      <c r="E62" s="83">
        <v>0.22222222222222221</v>
      </c>
      <c r="F62" s="83">
        <v>0.4</v>
      </c>
      <c r="G62" s="83">
        <v>0.55555555555555558</v>
      </c>
      <c r="H62" s="83">
        <v>0</v>
      </c>
      <c r="I62" s="83">
        <v>0</v>
      </c>
      <c r="J62" s="83">
        <v>0</v>
      </c>
      <c r="K62" s="83">
        <v>0</v>
      </c>
      <c r="L62" s="38" t="s">
        <v>58</v>
      </c>
      <c r="M62" s="38" t="s">
        <v>58</v>
      </c>
      <c r="N62" s="1"/>
      <c r="O62" s="1"/>
      <c r="P62" s="1"/>
      <c r="Q62" s="1"/>
      <c r="R62" s="1"/>
      <c r="S62" s="1"/>
    </row>
    <row r="63" spans="1:21" x14ac:dyDescent="0.3">
      <c r="A63" s="8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21" x14ac:dyDescent="0.3">
      <c r="A64" s="145" t="s">
        <v>61</v>
      </c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"/>
      <c r="M64" s="1"/>
      <c r="N64" s="1"/>
      <c r="O64" s="1"/>
      <c r="P64" s="1"/>
      <c r="Q64" s="1"/>
      <c r="R64" s="1"/>
      <c r="S64" s="1"/>
    </row>
    <row r="65" spans="1:19" ht="25.2" customHeight="1" x14ac:dyDescent="0.3">
      <c r="A65" s="88" t="s">
        <v>110</v>
      </c>
      <c r="B65" s="89" t="s">
        <v>240</v>
      </c>
      <c r="C65" s="89" t="s">
        <v>241</v>
      </c>
      <c r="D65" s="89" t="s">
        <v>242</v>
      </c>
      <c r="E65" s="89" t="s">
        <v>243</v>
      </c>
      <c r="F65" s="89" t="s">
        <v>244</v>
      </c>
      <c r="G65" s="89" t="s">
        <v>245</v>
      </c>
      <c r="H65" s="89" t="s">
        <v>246</v>
      </c>
      <c r="I65" s="89" t="s">
        <v>247</v>
      </c>
      <c r="J65" s="89" t="s">
        <v>248</v>
      </c>
      <c r="K65" s="89" t="s">
        <v>249</v>
      </c>
      <c r="L65" s="96" t="s">
        <v>265</v>
      </c>
      <c r="M65" s="97" t="s">
        <v>264</v>
      </c>
      <c r="N65" s="96" t="s">
        <v>262</v>
      </c>
      <c r="O65" s="97" t="s">
        <v>263</v>
      </c>
      <c r="P65" s="108" t="s">
        <v>294</v>
      </c>
      <c r="Q65" s="108" t="s">
        <v>295</v>
      </c>
      <c r="R65" s="1"/>
      <c r="S65" s="1"/>
    </row>
    <row r="66" spans="1:19" x14ac:dyDescent="0.3">
      <c r="A66" s="85" t="s">
        <v>5</v>
      </c>
      <c r="B66" s="15">
        <v>9.7744360902255634E-2</v>
      </c>
      <c r="C66" s="15">
        <v>0.10655737704918032</v>
      </c>
      <c r="D66" s="15">
        <v>0.45864661654135336</v>
      </c>
      <c r="E66" s="15">
        <v>0.48360655737704916</v>
      </c>
      <c r="F66" s="15">
        <v>0.26315789473684209</v>
      </c>
      <c r="G66" s="15">
        <v>0.24590163934426229</v>
      </c>
      <c r="H66" s="15">
        <v>0.12030075187969924</v>
      </c>
      <c r="I66" s="15">
        <v>0.10655737704918032</v>
      </c>
      <c r="J66" s="15">
        <v>5.2631578947368418E-2</v>
      </c>
      <c r="K66" s="15">
        <v>4.9180327868852458E-2</v>
      </c>
      <c r="L66" s="98">
        <v>0.55639097744360899</v>
      </c>
      <c r="M66" s="98">
        <v>0.5901639344262295</v>
      </c>
      <c r="N66" s="98">
        <v>0.43609022556390975</v>
      </c>
      <c r="O66" s="98">
        <v>0.40163934426229508</v>
      </c>
      <c r="P66" s="1" t="s">
        <v>319</v>
      </c>
      <c r="Q66" s="1" t="s">
        <v>319</v>
      </c>
      <c r="R66" s="1"/>
      <c r="S66" s="1"/>
    </row>
    <row r="67" spans="1:19" x14ac:dyDescent="0.3">
      <c r="A67" s="85" t="s">
        <v>3</v>
      </c>
      <c r="B67" s="15">
        <v>6.5217391304347824E-2</v>
      </c>
      <c r="C67" s="15">
        <v>8.3333333333333329E-2</v>
      </c>
      <c r="D67" s="15">
        <v>0.41304347826086957</v>
      </c>
      <c r="E67" s="15">
        <v>0.48958333333333331</v>
      </c>
      <c r="F67" s="15">
        <v>0.37681159420289856</v>
      </c>
      <c r="G67" s="15">
        <v>0.30208333333333331</v>
      </c>
      <c r="H67" s="15">
        <v>0.10144927536231885</v>
      </c>
      <c r="I67" s="15">
        <v>9.375E-2</v>
      </c>
      <c r="J67" s="15">
        <v>4.3478260869565216E-2</v>
      </c>
      <c r="K67" s="15">
        <v>3.125E-2</v>
      </c>
      <c r="L67" s="98">
        <v>0.47826086956521741</v>
      </c>
      <c r="M67" s="98">
        <v>0.57291666666666663</v>
      </c>
      <c r="N67" s="98">
        <v>0.52173913043478259</v>
      </c>
      <c r="O67" s="98">
        <v>0.42708333333333331</v>
      </c>
      <c r="P67" s="1" t="s">
        <v>319</v>
      </c>
      <c r="Q67" s="1" t="s">
        <v>319</v>
      </c>
      <c r="R67" s="1"/>
      <c r="S67" s="1"/>
    </row>
    <row r="68" spans="1:19" x14ac:dyDescent="0.3">
      <c r="A68" s="85" t="s">
        <v>6</v>
      </c>
      <c r="B68" s="15">
        <v>8.6614173228346455E-2</v>
      </c>
      <c r="C68" s="15">
        <v>9.1836734693877556E-2</v>
      </c>
      <c r="D68" s="15">
        <v>0.51968503937007871</v>
      </c>
      <c r="E68" s="15">
        <v>0.5</v>
      </c>
      <c r="F68" s="15">
        <v>0.29133858267716534</v>
      </c>
      <c r="G68" s="15">
        <v>0.30612244897959184</v>
      </c>
      <c r="H68" s="15">
        <v>7.0866141732283464E-2</v>
      </c>
      <c r="I68" s="15">
        <v>7.1428571428571425E-2</v>
      </c>
      <c r="J68" s="15">
        <v>3.1496062992125984E-2</v>
      </c>
      <c r="K68" s="15">
        <v>3.0612244897959183E-2</v>
      </c>
      <c r="L68" s="98">
        <v>0.60629921259842512</v>
      </c>
      <c r="M68" s="98">
        <v>0.59183673469387754</v>
      </c>
      <c r="N68" s="98">
        <v>0.39370078740157477</v>
      </c>
      <c r="O68" s="98">
        <v>0.4081632653061224</v>
      </c>
      <c r="P68" s="1" t="s">
        <v>319</v>
      </c>
      <c r="Q68" s="1" t="s">
        <v>319</v>
      </c>
      <c r="R68" s="1"/>
      <c r="S68" s="1"/>
    </row>
    <row r="69" spans="1:19" x14ac:dyDescent="0.3">
      <c r="A69" s="85" t="s">
        <v>7</v>
      </c>
      <c r="B69" s="15">
        <v>0.17322834645669291</v>
      </c>
      <c r="C69" s="15">
        <v>8.6956521739130432E-2</v>
      </c>
      <c r="D69" s="15">
        <v>0.42519685039370081</v>
      </c>
      <c r="E69" s="15">
        <v>0.2608695652173913</v>
      </c>
      <c r="F69" s="15">
        <v>0.22047244094488189</v>
      </c>
      <c r="G69" s="15">
        <v>0.34782608695652173</v>
      </c>
      <c r="H69" s="15">
        <v>0.10236220472440945</v>
      </c>
      <c r="I69" s="15">
        <v>0.17391304347826086</v>
      </c>
      <c r="J69" s="15">
        <v>7.874015748031496E-2</v>
      </c>
      <c r="K69" s="15">
        <v>0.13043478260869565</v>
      </c>
      <c r="L69" s="98">
        <v>0.59842519685039375</v>
      </c>
      <c r="M69" s="98">
        <v>0.34782608695652173</v>
      </c>
      <c r="N69" s="98">
        <v>0.40157480314960625</v>
      </c>
      <c r="O69" s="98">
        <v>0.65217391304347827</v>
      </c>
      <c r="P69" s="1" t="s">
        <v>319</v>
      </c>
      <c r="Q69" s="1" t="s">
        <v>320</v>
      </c>
      <c r="R69" s="1"/>
      <c r="S69" s="1"/>
    </row>
    <row r="70" spans="1:19" x14ac:dyDescent="0.3">
      <c r="A70" s="85" t="s">
        <v>8</v>
      </c>
      <c r="B70" s="15">
        <v>0.15</v>
      </c>
      <c r="C70" s="15">
        <v>0.15909090909090909</v>
      </c>
      <c r="D70" s="15">
        <v>0.50714285714285712</v>
      </c>
      <c r="E70" s="15">
        <v>0.5</v>
      </c>
      <c r="F70" s="15">
        <v>0.25714285714285712</v>
      </c>
      <c r="G70" s="15">
        <v>0.27272727272727271</v>
      </c>
      <c r="H70" s="15">
        <v>7.1428571428571425E-2</v>
      </c>
      <c r="I70" s="15">
        <v>4.5454545454545456E-2</v>
      </c>
      <c r="J70" s="15">
        <v>1.4285714285714285E-2</v>
      </c>
      <c r="K70" s="15">
        <v>2.2727272727272728E-2</v>
      </c>
      <c r="L70" s="98">
        <v>0.65714285714285714</v>
      </c>
      <c r="M70" s="98">
        <v>0.65909090909090906</v>
      </c>
      <c r="N70" s="98">
        <v>0.3428571428571428</v>
      </c>
      <c r="O70" s="98">
        <v>0.34090909090909088</v>
      </c>
      <c r="P70" s="1" t="s">
        <v>319</v>
      </c>
      <c r="Q70" s="1" t="s">
        <v>319</v>
      </c>
      <c r="R70" s="1"/>
      <c r="S70" s="1"/>
    </row>
    <row r="71" spans="1:19" x14ac:dyDescent="0.3">
      <c r="A71" s="85" t="s">
        <v>10</v>
      </c>
      <c r="B71" s="15">
        <v>0.11538461538461539</v>
      </c>
      <c r="C71" s="15">
        <v>0.125</v>
      </c>
      <c r="D71" s="15">
        <v>0.47435897435897434</v>
      </c>
      <c r="E71" s="15">
        <v>0.42499999999999999</v>
      </c>
      <c r="F71" s="15">
        <v>0.28205128205128205</v>
      </c>
      <c r="G71" s="15">
        <v>0.32500000000000001</v>
      </c>
      <c r="H71" s="15">
        <v>0.10256410256410256</v>
      </c>
      <c r="I71" s="15">
        <v>0.125</v>
      </c>
      <c r="J71" s="15">
        <v>1.282051282051282E-2</v>
      </c>
      <c r="K71" s="15">
        <v>0</v>
      </c>
      <c r="L71" s="98">
        <v>0.58974358974358976</v>
      </c>
      <c r="M71" s="98">
        <v>0.55000000000000004</v>
      </c>
      <c r="N71" s="98">
        <v>0.39743589743589741</v>
      </c>
      <c r="O71" s="98">
        <v>0.45</v>
      </c>
      <c r="P71" s="1" t="s">
        <v>319</v>
      </c>
      <c r="Q71" s="1" t="s">
        <v>319</v>
      </c>
      <c r="R71" s="1"/>
      <c r="S71" s="1"/>
    </row>
    <row r="72" spans="1:19" x14ac:dyDescent="0.3">
      <c r="A72" s="85" t="s">
        <v>11</v>
      </c>
      <c r="B72" s="15">
        <v>2.3255813953488372E-2</v>
      </c>
      <c r="C72" s="15">
        <v>1.9607843137254902E-2</v>
      </c>
      <c r="D72" s="15">
        <v>0.40697674418604651</v>
      </c>
      <c r="E72" s="15">
        <v>0.43137254901960786</v>
      </c>
      <c r="F72" s="15">
        <v>0.40697674418604651</v>
      </c>
      <c r="G72" s="15">
        <v>0.41176470588235292</v>
      </c>
      <c r="H72" s="15">
        <v>0.11627906976744186</v>
      </c>
      <c r="I72" s="15">
        <v>9.8039215686274508E-2</v>
      </c>
      <c r="J72" s="15">
        <v>2.3255813953488372E-2</v>
      </c>
      <c r="K72" s="15">
        <v>3.9215686274509803E-2</v>
      </c>
      <c r="L72" s="98">
        <v>0.43023255813953487</v>
      </c>
      <c r="M72" s="98">
        <v>0.45098039215686275</v>
      </c>
      <c r="N72" s="98">
        <v>0.54651162790697683</v>
      </c>
      <c r="O72" s="98">
        <v>0.54901960784313719</v>
      </c>
      <c r="P72" s="1" t="s">
        <v>319</v>
      </c>
      <c r="Q72" s="1" t="s">
        <v>319</v>
      </c>
      <c r="R72" s="1"/>
      <c r="S72" s="1"/>
    </row>
    <row r="73" spans="1:19" x14ac:dyDescent="0.3">
      <c r="A73" s="85" t="s">
        <v>12</v>
      </c>
      <c r="B73" s="15">
        <v>0.20833333333333334</v>
      </c>
      <c r="C73" s="15">
        <v>0.21875</v>
      </c>
      <c r="D73" s="15">
        <v>0.48958333333333331</v>
      </c>
      <c r="E73" s="15">
        <v>0.453125</v>
      </c>
      <c r="F73" s="15">
        <v>0.25</v>
      </c>
      <c r="G73" s="15">
        <v>0.25</v>
      </c>
      <c r="H73" s="15">
        <v>2.0833333333333332E-2</v>
      </c>
      <c r="I73" s="15">
        <v>3.125E-2</v>
      </c>
      <c r="J73" s="15">
        <v>2.0833333333333332E-2</v>
      </c>
      <c r="K73" s="15">
        <v>3.125E-2</v>
      </c>
      <c r="L73" s="98">
        <v>0.69791666666666663</v>
      </c>
      <c r="M73" s="98">
        <v>0.671875</v>
      </c>
      <c r="N73" s="98">
        <v>0.29166666666666663</v>
      </c>
      <c r="O73" s="98">
        <v>0.3125</v>
      </c>
      <c r="P73" s="1" t="s">
        <v>319</v>
      </c>
      <c r="Q73" s="1" t="s">
        <v>319</v>
      </c>
      <c r="R73" s="1"/>
      <c r="S73" s="1"/>
    </row>
    <row r="74" spans="1:19" x14ac:dyDescent="0.3">
      <c r="A74" s="86" t="s">
        <v>235</v>
      </c>
      <c r="B74" s="83">
        <v>6.6666666666666666E-2</v>
      </c>
      <c r="C74" s="83">
        <v>0.1111111111111111</v>
      </c>
      <c r="D74" s="83">
        <v>0.13333333333333333</v>
      </c>
      <c r="E74" s="83">
        <v>0</v>
      </c>
      <c r="F74" s="83">
        <v>0.13333333333333333</v>
      </c>
      <c r="G74" s="83">
        <v>0.22222222222222221</v>
      </c>
      <c r="H74" s="83">
        <v>0.2</v>
      </c>
      <c r="I74" s="83">
        <v>0.33333333333333331</v>
      </c>
      <c r="J74" s="83">
        <v>0.4</v>
      </c>
      <c r="K74" s="83">
        <v>0.22222222222222221</v>
      </c>
      <c r="L74" s="98">
        <v>0.2</v>
      </c>
      <c r="M74" s="98">
        <v>0.1111111111111111</v>
      </c>
      <c r="N74" s="98">
        <v>0.73333333333333339</v>
      </c>
      <c r="O74" s="98">
        <v>0.77777777777777779</v>
      </c>
      <c r="P74" s="1" t="s">
        <v>321</v>
      </c>
      <c r="Q74" s="1" t="s">
        <v>322</v>
      </c>
      <c r="R74" s="1"/>
      <c r="S74" s="1"/>
    </row>
    <row r="75" spans="1:19" x14ac:dyDescent="0.3">
      <c r="A75" s="8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3">
      <c r="A76" s="147" t="s">
        <v>230</v>
      </c>
      <c r="B76" s="147"/>
      <c r="C76" s="147"/>
      <c r="D76" s="147"/>
      <c r="E76" s="147"/>
      <c r="F76" s="147"/>
      <c r="G76" s="147"/>
      <c r="H76" s="147"/>
      <c r="I76" s="147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79.2" customHeight="1" x14ac:dyDescent="0.3">
      <c r="A77" s="87" t="s">
        <v>110</v>
      </c>
      <c r="B77" s="84" t="s">
        <v>231</v>
      </c>
      <c r="C77" s="84" t="s">
        <v>232</v>
      </c>
      <c r="D77" s="84" t="s">
        <v>233</v>
      </c>
      <c r="E77" s="84" t="s">
        <v>250</v>
      </c>
      <c r="F77" s="84" t="s">
        <v>234</v>
      </c>
      <c r="G77" s="84" t="s">
        <v>251</v>
      </c>
      <c r="H77" s="84" t="s">
        <v>292</v>
      </c>
      <c r="I77" s="84" t="s">
        <v>293</v>
      </c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3">
      <c r="A78" s="85" t="s">
        <v>5</v>
      </c>
      <c r="B78" s="11">
        <v>133</v>
      </c>
      <c r="C78" s="11">
        <v>122</v>
      </c>
      <c r="D78" s="15">
        <v>0.64661654135338342</v>
      </c>
      <c r="E78" s="15">
        <v>0.64344262295081989</v>
      </c>
      <c r="F78" s="15">
        <v>0.24060150375939848</v>
      </c>
      <c r="G78" s="15">
        <v>0.23770491803278687</v>
      </c>
      <c r="H78" s="15">
        <v>0.2932330827067669</v>
      </c>
      <c r="I78" s="15">
        <v>0.29508196721311475</v>
      </c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3">
      <c r="A79" s="85" t="s">
        <v>3</v>
      </c>
      <c r="B79" s="11">
        <v>138</v>
      </c>
      <c r="C79" s="11">
        <v>96</v>
      </c>
      <c r="D79" s="15">
        <v>0.55797101449275366</v>
      </c>
      <c r="E79" s="15">
        <v>0.4375</v>
      </c>
      <c r="F79" s="15">
        <v>0.10144927536231885</v>
      </c>
      <c r="G79" s="15">
        <v>0.13541666666666666</v>
      </c>
      <c r="H79" s="15">
        <v>0.21014492753623187</v>
      </c>
      <c r="I79" s="15">
        <v>0.25</v>
      </c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3">
      <c r="A80" s="85" t="s">
        <v>6</v>
      </c>
      <c r="B80" s="11">
        <v>127</v>
      </c>
      <c r="C80" s="11">
        <v>98</v>
      </c>
      <c r="D80" s="15">
        <v>0.71259842519685035</v>
      </c>
      <c r="E80" s="15">
        <v>0.67346938775510201</v>
      </c>
      <c r="F80" s="15">
        <v>0.10236220472440945</v>
      </c>
      <c r="G80" s="15">
        <v>0.1326530612244898</v>
      </c>
      <c r="H80" s="15">
        <v>0.18110236220472442</v>
      </c>
      <c r="I80" s="15">
        <v>0.21428571428571427</v>
      </c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3">
      <c r="A81" s="85" t="s">
        <v>7</v>
      </c>
      <c r="B81" s="11">
        <v>127</v>
      </c>
      <c r="C81" s="11">
        <v>23</v>
      </c>
      <c r="D81" s="15">
        <v>0.88188976377952755</v>
      </c>
      <c r="E81" s="15">
        <v>0.69565217391304346</v>
      </c>
      <c r="F81" s="15">
        <v>1.5748031496062992E-2</v>
      </c>
      <c r="G81" s="15">
        <v>4.3478260869565216E-2</v>
      </c>
      <c r="H81" s="15">
        <v>2.3622047244094488E-2</v>
      </c>
      <c r="I81" s="15">
        <v>0.13043478260869565</v>
      </c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3">
      <c r="A82" s="85" t="s">
        <v>8</v>
      </c>
      <c r="B82" s="11">
        <v>140</v>
      </c>
      <c r="C82" s="11">
        <v>88</v>
      </c>
      <c r="D82" s="15">
        <v>0.73928571428571432</v>
      </c>
      <c r="E82" s="15">
        <v>0.67045454545454541</v>
      </c>
      <c r="F82" s="15">
        <v>9.285714285714286E-2</v>
      </c>
      <c r="G82" s="15">
        <v>0.125</v>
      </c>
      <c r="H82" s="15">
        <v>0.22857142857142856</v>
      </c>
      <c r="I82" s="15">
        <v>0.36363636363636365</v>
      </c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3">
      <c r="A83" s="85" t="s">
        <v>10</v>
      </c>
      <c r="B83" s="11">
        <v>78</v>
      </c>
      <c r="C83" s="11">
        <v>40</v>
      </c>
      <c r="D83" s="15">
        <v>0.69871794871794868</v>
      </c>
      <c r="E83" s="15">
        <v>0.63749999999999996</v>
      </c>
      <c r="F83" s="15">
        <v>6.4102564102564097E-2</v>
      </c>
      <c r="G83" s="15">
        <v>0.1</v>
      </c>
      <c r="H83" s="15">
        <v>6.4102564102564097E-2</v>
      </c>
      <c r="I83" s="15">
        <v>0.1</v>
      </c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3">
      <c r="A84" s="85" t="s">
        <v>11</v>
      </c>
      <c r="B84" s="11">
        <v>86</v>
      </c>
      <c r="C84" s="11">
        <v>51</v>
      </c>
      <c r="D84" s="15">
        <v>0.69767441860465118</v>
      </c>
      <c r="E84" s="15">
        <v>0.57843137254901955</v>
      </c>
      <c r="F84" s="15">
        <v>5.8139534883720929E-2</v>
      </c>
      <c r="G84" s="15">
        <v>5.8823529411764705E-2</v>
      </c>
      <c r="H84" s="15">
        <v>8.1395348837209308E-2</v>
      </c>
      <c r="I84" s="15">
        <v>0.11764705882352941</v>
      </c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3">
      <c r="A85" s="85" t="s">
        <v>12</v>
      </c>
      <c r="B85" s="11">
        <v>96</v>
      </c>
      <c r="C85" s="11">
        <v>64</v>
      </c>
      <c r="D85" s="15">
        <v>0.734375</v>
      </c>
      <c r="E85" s="15">
        <v>0.703125</v>
      </c>
      <c r="F85" s="15">
        <v>8.3333333333333329E-2</v>
      </c>
      <c r="G85" s="15">
        <v>7.8125E-2</v>
      </c>
      <c r="H85" s="15">
        <v>0.21875</v>
      </c>
      <c r="I85" s="15">
        <v>0.234375</v>
      </c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3">
      <c r="A86" s="86" t="s">
        <v>235</v>
      </c>
      <c r="B86" s="81">
        <v>15</v>
      </c>
      <c r="C86" s="81">
        <v>9</v>
      </c>
      <c r="D86" s="83">
        <v>0.83730158730158732</v>
      </c>
      <c r="E86" s="83">
        <v>0.85</v>
      </c>
      <c r="F86" s="83">
        <v>0</v>
      </c>
      <c r="G86" s="83">
        <v>0</v>
      </c>
      <c r="H86" s="83">
        <v>0</v>
      </c>
      <c r="I86" s="83">
        <v>0</v>
      </c>
      <c r="J86" s="1"/>
      <c r="K86" s="1"/>
      <c r="L86" s="1"/>
      <c r="M86" s="1"/>
      <c r="N86" s="1"/>
      <c r="O86" s="1"/>
      <c r="P86" s="1"/>
      <c r="Q86" s="1"/>
      <c r="R86" s="1"/>
      <c r="S86" s="1"/>
    </row>
    <row r="88" spans="1:19" x14ac:dyDescent="0.3">
      <c r="A88" s="134" t="s">
        <v>266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</row>
    <row r="89" spans="1:19" x14ac:dyDescent="0.3">
      <c r="A89" s="105" t="s">
        <v>110</v>
      </c>
      <c r="B89" s="107" t="s">
        <v>267</v>
      </c>
      <c r="C89" s="107" t="s">
        <v>268</v>
      </c>
      <c r="D89" s="107" t="s">
        <v>269</v>
      </c>
      <c r="E89" s="107" t="s">
        <v>270</v>
      </c>
      <c r="F89" s="107" t="s">
        <v>271</v>
      </c>
      <c r="G89" s="107" t="s">
        <v>272</v>
      </c>
      <c r="H89" s="108" t="s">
        <v>273</v>
      </c>
      <c r="I89" s="108" t="s">
        <v>274</v>
      </c>
      <c r="J89" s="108" t="s">
        <v>275</v>
      </c>
      <c r="K89" s="110" t="s">
        <v>276</v>
      </c>
      <c r="L89" s="108" t="s">
        <v>296</v>
      </c>
      <c r="M89" s="108" t="s">
        <v>297</v>
      </c>
      <c r="R89" s="109" t="s">
        <v>289</v>
      </c>
      <c r="S89" s="109" t="s">
        <v>290</v>
      </c>
    </row>
    <row r="90" spans="1:19" x14ac:dyDescent="0.3">
      <c r="A90" s="37" t="s">
        <v>5</v>
      </c>
      <c r="B90" s="41">
        <v>0.11278195488721804</v>
      </c>
      <c r="C90" s="41">
        <v>0.10655737704918032</v>
      </c>
      <c r="D90" s="41">
        <v>0.2857142857142857</v>
      </c>
      <c r="E90" s="41">
        <v>0.28688524590163933</v>
      </c>
      <c r="F90" s="41">
        <v>0.47368421052631576</v>
      </c>
      <c r="G90" s="41">
        <v>0.46721311475409838</v>
      </c>
      <c r="H90" s="41">
        <v>9.7744360902255634E-2</v>
      </c>
      <c r="I90" s="41">
        <v>0.10655737704918032</v>
      </c>
      <c r="J90" s="41">
        <v>3.007518796992481E-2</v>
      </c>
      <c r="K90" s="111">
        <v>3.2786885245901641E-2</v>
      </c>
      <c r="L90" s="38" t="s">
        <v>44</v>
      </c>
      <c r="M90" s="38" t="s">
        <v>44</v>
      </c>
      <c r="R90" s="67">
        <v>0.12781954887218044</v>
      </c>
      <c r="S90" s="67">
        <v>0.13934426229508196</v>
      </c>
    </row>
    <row r="91" spans="1:19" x14ac:dyDescent="0.3">
      <c r="A91" s="37" t="s">
        <v>3</v>
      </c>
      <c r="B91" s="41">
        <v>0.10144927536231885</v>
      </c>
      <c r="C91" s="41">
        <v>6.25E-2</v>
      </c>
      <c r="D91" s="41">
        <v>0.31159420289855072</v>
      </c>
      <c r="E91" s="41">
        <v>0.22916666666666666</v>
      </c>
      <c r="F91" s="41">
        <v>0.47826086956521741</v>
      </c>
      <c r="G91" s="41">
        <v>0.55208333333333337</v>
      </c>
      <c r="H91" s="41">
        <v>9.420289855072464E-2</v>
      </c>
      <c r="I91" s="41">
        <v>0.13541666666666666</v>
      </c>
      <c r="J91" s="41">
        <v>1.4492753623188406E-2</v>
      </c>
      <c r="K91" s="111">
        <v>2.0833333333333332E-2</v>
      </c>
      <c r="L91" s="38" t="s">
        <v>44</v>
      </c>
      <c r="M91" s="38" t="s">
        <v>44</v>
      </c>
      <c r="R91" s="67">
        <v>0.10869565217391304</v>
      </c>
      <c r="S91" s="67">
        <v>0.15625</v>
      </c>
    </row>
    <row r="92" spans="1:19" x14ac:dyDescent="0.3">
      <c r="A92" s="37" t="s">
        <v>6</v>
      </c>
      <c r="B92" s="41">
        <v>0.13385826771653545</v>
      </c>
      <c r="C92" s="41">
        <v>0.10204081632653061</v>
      </c>
      <c r="D92" s="41">
        <v>0.34645669291338582</v>
      </c>
      <c r="E92" s="41">
        <v>0.32653061224489793</v>
      </c>
      <c r="F92" s="41">
        <v>0.42519685039370081</v>
      </c>
      <c r="G92" s="41">
        <v>0.46938775510204084</v>
      </c>
      <c r="H92" s="41">
        <v>8.6614173228346455E-2</v>
      </c>
      <c r="I92" s="41">
        <v>9.1836734693877556E-2</v>
      </c>
      <c r="J92" s="41">
        <v>7.874015748031496E-3</v>
      </c>
      <c r="K92" s="111">
        <v>1.020408163265306E-2</v>
      </c>
      <c r="L92" s="38" t="s">
        <v>44</v>
      </c>
      <c r="M92" s="38" t="s">
        <v>44</v>
      </c>
      <c r="R92" s="67">
        <v>9.4488188976377951E-2</v>
      </c>
      <c r="S92" s="67">
        <v>0.10204081632653061</v>
      </c>
    </row>
    <row r="93" spans="1:19" x14ac:dyDescent="0.3">
      <c r="A93" s="37" t="s">
        <v>7</v>
      </c>
      <c r="B93" s="41">
        <v>0.41732283464566927</v>
      </c>
      <c r="C93" s="41">
        <v>0.13043478260869565</v>
      </c>
      <c r="D93" s="41">
        <v>0.33070866141732286</v>
      </c>
      <c r="E93" s="41">
        <v>0.21739130434782608</v>
      </c>
      <c r="F93" s="41">
        <v>0.19685039370078741</v>
      </c>
      <c r="G93" s="41">
        <v>0.43478260869565216</v>
      </c>
      <c r="H93" s="41">
        <v>4.7244094488188976E-2</v>
      </c>
      <c r="I93" s="41">
        <v>0.17391304347826086</v>
      </c>
      <c r="J93" s="41">
        <v>7.874015748031496E-3</v>
      </c>
      <c r="K93" s="111">
        <v>4.3478260869565216E-2</v>
      </c>
      <c r="L93" s="38" t="s">
        <v>42</v>
      </c>
      <c r="M93" s="38" t="s">
        <v>44</v>
      </c>
      <c r="R93" s="67">
        <v>5.5118110236220472E-2</v>
      </c>
      <c r="S93" s="67">
        <v>0.21739130434782608</v>
      </c>
    </row>
    <row r="94" spans="1:19" x14ac:dyDescent="0.3">
      <c r="A94" s="37" t="s">
        <v>8</v>
      </c>
      <c r="B94" s="41">
        <v>0.12857142857142856</v>
      </c>
      <c r="C94" s="41">
        <v>7.9545454545454544E-2</v>
      </c>
      <c r="D94" s="41">
        <v>0.41428571428571431</v>
      </c>
      <c r="E94" s="41">
        <v>0.39772727272727271</v>
      </c>
      <c r="F94" s="41">
        <v>0.35714285714285715</v>
      </c>
      <c r="G94" s="41">
        <v>0.39772727272727271</v>
      </c>
      <c r="H94" s="41">
        <v>9.285714285714286E-2</v>
      </c>
      <c r="I94" s="41">
        <v>0.11363636363636363</v>
      </c>
      <c r="J94" s="41">
        <v>7.1428571428571426E-3</v>
      </c>
      <c r="K94" s="111">
        <v>1.1363636363636364E-2</v>
      </c>
      <c r="L94" s="38" t="s">
        <v>43</v>
      </c>
      <c r="M94" s="38" t="s">
        <v>43</v>
      </c>
      <c r="R94" s="67">
        <v>0.1</v>
      </c>
      <c r="S94" s="67">
        <v>0.125</v>
      </c>
    </row>
    <row r="95" spans="1:19" x14ac:dyDescent="0.3">
      <c r="A95" s="37" t="s">
        <v>10</v>
      </c>
      <c r="B95" s="41">
        <v>0.20512820512820512</v>
      </c>
      <c r="C95" s="41">
        <v>7.4999999999999997E-2</v>
      </c>
      <c r="D95" s="41">
        <v>0.35897435897435898</v>
      </c>
      <c r="E95" s="41">
        <v>0.3</v>
      </c>
      <c r="F95" s="41">
        <v>0.41025641025641024</v>
      </c>
      <c r="G95" s="41">
        <v>0.57499999999999996</v>
      </c>
      <c r="H95" s="41">
        <v>2.564102564102564E-2</v>
      </c>
      <c r="I95" s="41">
        <v>0.05</v>
      </c>
      <c r="J95" s="41">
        <v>0</v>
      </c>
      <c r="K95" s="111">
        <v>0</v>
      </c>
      <c r="L95" s="38" t="s">
        <v>44</v>
      </c>
      <c r="M95" s="38" t="s">
        <v>44</v>
      </c>
      <c r="R95" s="67">
        <v>2.564102564102564E-2</v>
      </c>
      <c r="S95" s="67">
        <v>0.05</v>
      </c>
    </row>
    <row r="96" spans="1:19" x14ac:dyDescent="0.3">
      <c r="A96" s="37" t="s">
        <v>11</v>
      </c>
      <c r="B96" s="41">
        <v>0.12790697674418605</v>
      </c>
      <c r="C96" s="41">
        <v>9.8039215686274508E-2</v>
      </c>
      <c r="D96" s="41">
        <v>0.60465116279069764</v>
      </c>
      <c r="E96" s="41">
        <v>0.50980392156862742</v>
      </c>
      <c r="F96" s="41">
        <v>0.22093023255813954</v>
      </c>
      <c r="G96" s="41">
        <v>0.31372549019607843</v>
      </c>
      <c r="H96" s="41">
        <v>4.6511627906976744E-2</v>
      </c>
      <c r="I96" s="41">
        <v>7.8431372549019607E-2</v>
      </c>
      <c r="J96" s="41">
        <v>0</v>
      </c>
      <c r="K96" s="111">
        <v>0</v>
      </c>
      <c r="L96" s="38" t="s">
        <v>43</v>
      </c>
      <c r="M96" s="38" t="s">
        <v>43</v>
      </c>
      <c r="R96" s="67">
        <v>4.6511627906976744E-2</v>
      </c>
      <c r="S96" s="67">
        <v>7.8431372549019607E-2</v>
      </c>
    </row>
    <row r="97" spans="1:19" x14ac:dyDescent="0.3">
      <c r="A97" s="37" t="s">
        <v>12</v>
      </c>
      <c r="B97" s="41">
        <v>0.10416666666666667</v>
      </c>
      <c r="C97" s="41">
        <v>4.6875E-2</v>
      </c>
      <c r="D97" s="41">
        <v>0.40625</v>
      </c>
      <c r="E97" s="41">
        <v>0.375</v>
      </c>
      <c r="F97" s="41">
        <v>0.35416666666666669</v>
      </c>
      <c r="G97" s="41">
        <v>0.390625</v>
      </c>
      <c r="H97" s="41">
        <v>0.11458333333333333</v>
      </c>
      <c r="I97" s="41">
        <v>0.15625</v>
      </c>
      <c r="J97" s="41">
        <v>2.0833333333333332E-2</v>
      </c>
      <c r="K97" s="111">
        <v>3.125E-2</v>
      </c>
      <c r="L97" s="38" t="s">
        <v>43</v>
      </c>
      <c r="M97" s="38" t="s">
        <v>44</v>
      </c>
      <c r="R97" s="67">
        <v>0.13541666666666666</v>
      </c>
      <c r="S97" s="67">
        <v>0.1875</v>
      </c>
    </row>
    <row r="98" spans="1:19" x14ac:dyDescent="0.3">
      <c r="A98" s="37" t="s">
        <v>235</v>
      </c>
      <c r="B98" s="41">
        <v>0.33333333333333331</v>
      </c>
      <c r="C98" s="41">
        <v>0.22222222222222221</v>
      </c>
      <c r="D98" s="41">
        <v>0.4</v>
      </c>
      <c r="E98" s="41">
        <v>0.44444444444444442</v>
      </c>
      <c r="F98" s="41">
        <v>0.26666666666666666</v>
      </c>
      <c r="G98" s="41">
        <v>0.33333333333333331</v>
      </c>
      <c r="H98" s="41">
        <v>0</v>
      </c>
      <c r="I98" s="41">
        <v>0</v>
      </c>
      <c r="J98" s="41">
        <v>0</v>
      </c>
      <c r="K98" s="111">
        <v>0</v>
      </c>
      <c r="L98" s="38" t="s">
        <v>43</v>
      </c>
      <c r="M98" s="38" t="s">
        <v>43</v>
      </c>
      <c r="R98" s="67">
        <v>0</v>
      </c>
      <c r="S98" s="67">
        <v>0</v>
      </c>
    </row>
    <row r="100" spans="1:19" x14ac:dyDescent="0.3">
      <c r="A100" s="135" t="s">
        <v>277</v>
      </c>
      <c r="B100" s="135"/>
      <c r="C100" s="135"/>
      <c r="D100" s="135"/>
      <c r="E100" s="135"/>
      <c r="F100" s="135"/>
      <c r="G100" s="135"/>
      <c r="H100" s="135"/>
      <c r="I100" s="135"/>
      <c r="J100" s="135"/>
      <c r="K100" s="135"/>
    </row>
    <row r="101" spans="1:19" x14ac:dyDescent="0.3">
      <c r="A101" s="106" t="s">
        <v>110</v>
      </c>
      <c r="B101" s="108" t="s">
        <v>267</v>
      </c>
      <c r="C101" s="108" t="s">
        <v>268</v>
      </c>
      <c r="D101" s="108" t="s">
        <v>269</v>
      </c>
      <c r="E101" s="108" t="s">
        <v>270</v>
      </c>
      <c r="F101" s="108" t="s">
        <v>271</v>
      </c>
      <c r="G101" s="108" t="s">
        <v>272</v>
      </c>
      <c r="H101" s="108" t="s">
        <v>273</v>
      </c>
      <c r="I101" s="108" t="s">
        <v>274</v>
      </c>
      <c r="J101" s="108" t="s">
        <v>275</v>
      </c>
      <c r="K101" s="110" t="s">
        <v>276</v>
      </c>
      <c r="L101" s="108" t="s">
        <v>296</v>
      </c>
      <c r="M101" s="108" t="s">
        <v>297</v>
      </c>
      <c r="R101" s="109" t="s">
        <v>289</v>
      </c>
      <c r="S101" s="109" t="s">
        <v>290</v>
      </c>
    </row>
    <row r="102" spans="1:19" x14ac:dyDescent="0.3">
      <c r="A102" s="37" t="s">
        <v>5</v>
      </c>
      <c r="B102" s="41">
        <v>0.18045112781954886</v>
      </c>
      <c r="C102" s="41">
        <v>0.18032786885245902</v>
      </c>
      <c r="D102" s="41">
        <v>0.39097744360902253</v>
      </c>
      <c r="E102" s="41">
        <v>0.38524590163934425</v>
      </c>
      <c r="F102" s="41">
        <v>0.36842105263157893</v>
      </c>
      <c r="G102" s="41">
        <v>0.36885245901639346</v>
      </c>
      <c r="H102" s="41">
        <v>4.5112781954887216E-2</v>
      </c>
      <c r="I102" s="41">
        <v>4.9180327868852458E-2</v>
      </c>
      <c r="J102" s="41">
        <v>1.5037593984962405E-2</v>
      </c>
      <c r="K102" s="111">
        <v>1.6393442622950821E-2</v>
      </c>
      <c r="L102" s="38" t="s">
        <v>43</v>
      </c>
      <c r="M102" s="38" t="s">
        <v>43</v>
      </c>
      <c r="R102" s="67">
        <v>6.0150375939849621E-2</v>
      </c>
      <c r="S102" s="67">
        <v>6.5573770491803282E-2</v>
      </c>
    </row>
    <row r="103" spans="1:19" x14ac:dyDescent="0.3">
      <c r="A103" s="37" t="s">
        <v>3</v>
      </c>
      <c r="B103" s="41">
        <v>0.13768115942028986</v>
      </c>
      <c r="C103" s="41">
        <v>0.10416666666666667</v>
      </c>
      <c r="D103" s="41">
        <v>0.41304347826086957</v>
      </c>
      <c r="E103" s="41">
        <v>0.36458333333333331</v>
      </c>
      <c r="F103" s="41">
        <v>0.39130434782608697</v>
      </c>
      <c r="G103" s="41">
        <v>0.44791666666666669</v>
      </c>
      <c r="H103" s="41">
        <v>5.0724637681159424E-2</v>
      </c>
      <c r="I103" s="41">
        <v>7.2916666666666671E-2</v>
      </c>
      <c r="J103" s="41">
        <v>7.246376811594203E-3</v>
      </c>
      <c r="K103" s="111">
        <v>1.0416666666666666E-2</v>
      </c>
      <c r="L103" s="38" t="s">
        <v>43</v>
      </c>
      <c r="M103" s="38" t="s">
        <v>44</v>
      </c>
      <c r="R103" s="67">
        <v>5.7971014492753624E-2</v>
      </c>
      <c r="S103" s="67">
        <v>8.3333333333333343E-2</v>
      </c>
    </row>
    <row r="104" spans="1:19" x14ac:dyDescent="0.3">
      <c r="A104" s="37" t="s">
        <v>6</v>
      </c>
      <c r="B104" s="41">
        <v>0.14960629921259844</v>
      </c>
      <c r="C104" s="41">
        <v>0.1326530612244898</v>
      </c>
      <c r="D104" s="41">
        <v>0.44881889763779526</v>
      </c>
      <c r="E104" s="41">
        <v>0.43877551020408162</v>
      </c>
      <c r="F104" s="41">
        <v>0.36220472440944884</v>
      </c>
      <c r="G104" s="41">
        <v>0.37755102040816324</v>
      </c>
      <c r="H104" s="41">
        <v>3.1496062992125984E-2</v>
      </c>
      <c r="I104" s="41">
        <v>4.0816326530612242E-2</v>
      </c>
      <c r="J104" s="41">
        <v>7.874015748031496E-3</v>
      </c>
      <c r="K104" s="111">
        <v>1.020408163265306E-2</v>
      </c>
      <c r="L104" s="38" t="s">
        <v>43</v>
      </c>
      <c r="M104" s="38" t="s">
        <v>43</v>
      </c>
      <c r="R104" s="67">
        <v>3.937007874015748E-2</v>
      </c>
      <c r="S104" s="67">
        <v>5.10204081632653E-2</v>
      </c>
    </row>
    <row r="105" spans="1:19" x14ac:dyDescent="0.3">
      <c r="A105" s="37" t="s">
        <v>7</v>
      </c>
      <c r="B105" s="41">
        <v>0.38582677165354329</v>
      </c>
      <c r="C105" s="41">
        <v>0.13043478260869565</v>
      </c>
      <c r="D105" s="41">
        <v>0.37007874015748032</v>
      </c>
      <c r="E105" s="41">
        <v>0.17391304347826086</v>
      </c>
      <c r="F105" s="41">
        <v>0.2125984251968504</v>
      </c>
      <c r="G105" s="41">
        <v>0.56521739130434778</v>
      </c>
      <c r="H105" s="41">
        <v>2.3622047244094488E-2</v>
      </c>
      <c r="I105" s="41">
        <v>8.6956521739130432E-2</v>
      </c>
      <c r="J105" s="41">
        <v>7.874015748031496E-3</v>
      </c>
      <c r="K105" s="111">
        <v>4.3478260869565216E-2</v>
      </c>
      <c r="L105" s="38" t="s">
        <v>42</v>
      </c>
      <c r="M105" s="38" t="s">
        <v>44</v>
      </c>
      <c r="R105" s="67">
        <v>3.1496062992125984E-2</v>
      </c>
      <c r="S105" s="67">
        <v>0.13043478260869565</v>
      </c>
    </row>
    <row r="106" spans="1:19" x14ac:dyDescent="0.3">
      <c r="A106" s="37" t="s">
        <v>8</v>
      </c>
      <c r="B106" s="41">
        <v>0.22142857142857142</v>
      </c>
      <c r="C106" s="41">
        <v>0.19318181818181818</v>
      </c>
      <c r="D106" s="41">
        <v>0.40714285714285714</v>
      </c>
      <c r="E106" s="41">
        <v>0.39772727272727271</v>
      </c>
      <c r="F106" s="41">
        <v>0.32142857142857145</v>
      </c>
      <c r="G106" s="41">
        <v>0.35227272727272729</v>
      </c>
      <c r="H106" s="41">
        <v>2.8571428571428571E-2</v>
      </c>
      <c r="I106" s="41">
        <v>3.4090909090909088E-2</v>
      </c>
      <c r="J106" s="41">
        <v>2.1428571428571429E-2</v>
      </c>
      <c r="K106" s="111">
        <v>2.2727272727272728E-2</v>
      </c>
      <c r="L106" s="38" t="s">
        <v>43</v>
      </c>
      <c r="M106" s="38" t="s">
        <v>43</v>
      </c>
      <c r="R106" s="67">
        <v>0.05</v>
      </c>
      <c r="S106" s="67">
        <v>5.6818181818181816E-2</v>
      </c>
    </row>
    <row r="107" spans="1:19" x14ac:dyDescent="0.3">
      <c r="A107" s="37" t="s">
        <v>10</v>
      </c>
      <c r="B107" s="41">
        <v>0.16666666666666666</v>
      </c>
      <c r="C107" s="41">
        <v>7.4999999999999997E-2</v>
      </c>
      <c r="D107" s="41">
        <v>0.44871794871794873</v>
      </c>
      <c r="E107" s="41">
        <v>0.35</v>
      </c>
      <c r="F107" s="41">
        <v>0.33333333333333331</v>
      </c>
      <c r="G107" s="41">
        <v>0.5</v>
      </c>
      <c r="H107" s="41">
        <v>5.128205128205128E-2</v>
      </c>
      <c r="I107" s="41">
        <v>7.4999999999999997E-2</v>
      </c>
      <c r="J107" s="41">
        <v>0</v>
      </c>
      <c r="K107" s="111">
        <v>0</v>
      </c>
      <c r="L107" s="38" t="s">
        <v>43</v>
      </c>
      <c r="M107" s="38" t="s">
        <v>44</v>
      </c>
      <c r="R107" s="67">
        <v>5.128205128205128E-2</v>
      </c>
      <c r="S107" s="67">
        <v>7.4999999999999997E-2</v>
      </c>
    </row>
    <row r="108" spans="1:19" x14ac:dyDescent="0.3">
      <c r="A108" s="37" t="s">
        <v>11</v>
      </c>
      <c r="B108" s="41">
        <v>0.18604651162790697</v>
      </c>
      <c r="C108" s="41">
        <v>0.13725490196078433</v>
      </c>
      <c r="D108" s="41">
        <v>0.48837209302325579</v>
      </c>
      <c r="E108" s="41">
        <v>0.43137254901960786</v>
      </c>
      <c r="F108" s="41">
        <v>0.29069767441860467</v>
      </c>
      <c r="G108" s="41">
        <v>0.37254901960784315</v>
      </c>
      <c r="H108" s="41">
        <v>3.4883720930232558E-2</v>
      </c>
      <c r="I108" s="41">
        <v>5.8823529411764705E-2</v>
      </c>
      <c r="J108" s="41">
        <v>0</v>
      </c>
      <c r="K108" s="111">
        <v>0</v>
      </c>
      <c r="L108" s="38" t="s">
        <v>43</v>
      </c>
      <c r="M108" s="38" t="s">
        <v>43</v>
      </c>
      <c r="R108" s="67">
        <v>3.4883720930232558E-2</v>
      </c>
      <c r="S108" s="67">
        <v>5.8823529411764705E-2</v>
      </c>
    </row>
    <row r="109" spans="1:19" x14ac:dyDescent="0.3">
      <c r="A109" s="37" t="s">
        <v>12</v>
      </c>
      <c r="B109" s="41">
        <v>0.14583333333333334</v>
      </c>
      <c r="C109" s="41">
        <v>0.125</v>
      </c>
      <c r="D109" s="41">
        <v>0.41666666666666669</v>
      </c>
      <c r="E109" s="41">
        <v>0.359375</v>
      </c>
      <c r="F109" s="41">
        <v>0.36458333333333331</v>
      </c>
      <c r="G109" s="41">
        <v>0.4375</v>
      </c>
      <c r="H109" s="41">
        <v>6.25E-2</v>
      </c>
      <c r="I109" s="41">
        <v>6.25E-2</v>
      </c>
      <c r="J109" s="41">
        <v>1.0416666666666666E-2</v>
      </c>
      <c r="K109" s="111">
        <v>1.5625E-2</v>
      </c>
      <c r="L109" s="38" t="s">
        <v>43</v>
      </c>
      <c r="M109" s="38" t="s">
        <v>44</v>
      </c>
      <c r="R109" s="67">
        <v>7.2916666666666671E-2</v>
      </c>
      <c r="S109" s="67">
        <v>7.8125E-2</v>
      </c>
    </row>
    <row r="110" spans="1:19" x14ac:dyDescent="0.3">
      <c r="A110" s="37" t="s">
        <v>235</v>
      </c>
      <c r="B110" s="41">
        <v>0.33333333333333331</v>
      </c>
      <c r="C110" s="41">
        <v>0.22222222222222221</v>
      </c>
      <c r="D110" s="41">
        <v>0.46666666666666667</v>
      </c>
      <c r="E110" s="41">
        <v>0.55555555555555558</v>
      </c>
      <c r="F110" s="41">
        <v>0.2</v>
      </c>
      <c r="G110" s="41">
        <v>0.22222222222222221</v>
      </c>
      <c r="H110" s="41">
        <v>0</v>
      </c>
      <c r="I110" s="41">
        <v>0</v>
      </c>
      <c r="J110" s="41">
        <v>0</v>
      </c>
      <c r="K110" s="111">
        <v>0</v>
      </c>
      <c r="L110" s="38" t="s">
        <v>43</v>
      </c>
      <c r="M110" s="38" t="s">
        <v>43</v>
      </c>
      <c r="R110" s="67">
        <v>0</v>
      </c>
      <c r="S110" s="67">
        <v>0</v>
      </c>
    </row>
    <row r="112" spans="1:19" x14ac:dyDescent="0.3">
      <c r="A112" s="135" t="s">
        <v>278</v>
      </c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</row>
    <row r="113" spans="1:19" x14ac:dyDescent="0.3">
      <c r="A113" s="106" t="s">
        <v>110</v>
      </c>
      <c r="B113" s="108" t="s">
        <v>279</v>
      </c>
      <c r="C113" s="108" t="s">
        <v>280</v>
      </c>
      <c r="D113" s="108" t="s">
        <v>281</v>
      </c>
      <c r="E113" s="108" t="s">
        <v>282</v>
      </c>
      <c r="F113" s="108" t="s">
        <v>283</v>
      </c>
      <c r="G113" s="108" t="s">
        <v>284</v>
      </c>
      <c r="H113" s="108" t="s">
        <v>285</v>
      </c>
      <c r="I113" s="108" t="s">
        <v>286</v>
      </c>
      <c r="J113" s="108" t="s">
        <v>287</v>
      </c>
      <c r="K113" s="110" t="s">
        <v>288</v>
      </c>
      <c r="L113" s="108" t="s">
        <v>296</v>
      </c>
      <c r="M113" s="108" t="s">
        <v>297</v>
      </c>
      <c r="R113" s="109" t="s">
        <v>289</v>
      </c>
      <c r="S113" s="109" t="s">
        <v>290</v>
      </c>
    </row>
    <row r="114" spans="1:19" x14ac:dyDescent="0.3">
      <c r="A114" s="37" t="s">
        <v>5</v>
      </c>
      <c r="B114" s="41">
        <v>0.10526315789473684</v>
      </c>
      <c r="C114" s="41">
        <v>9.0163934426229511E-2</v>
      </c>
      <c r="D114" s="41">
        <v>0.21052631578947367</v>
      </c>
      <c r="E114" s="41">
        <v>0.20491803278688525</v>
      </c>
      <c r="F114" s="41">
        <v>0.51879699248120303</v>
      </c>
      <c r="G114" s="41">
        <v>0.52459016393442626</v>
      </c>
      <c r="H114" s="41">
        <v>0.12781954887218044</v>
      </c>
      <c r="I114" s="41">
        <v>0.13934426229508196</v>
      </c>
      <c r="J114" s="41">
        <v>3.7593984962406013E-2</v>
      </c>
      <c r="K114" s="111">
        <v>4.0983606557377046E-2</v>
      </c>
      <c r="L114" s="38" t="s">
        <v>323</v>
      </c>
      <c r="M114" s="38" t="s">
        <v>323</v>
      </c>
      <c r="R114" s="67">
        <v>0.16541353383458646</v>
      </c>
      <c r="S114" s="67">
        <v>0.18032786885245899</v>
      </c>
    </row>
    <row r="115" spans="1:19" x14ac:dyDescent="0.3">
      <c r="A115" s="37" t="s">
        <v>3</v>
      </c>
      <c r="B115" s="41">
        <v>0.12318840579710146</v>
      </c>
      <c r="C115" s="41">
        <v>8.3333333333333329E-2</v>
      </c>
      <c r="D115" s="41">
        <v>0.37681159420289856</v>
      </c>
      <c r="E115" s="41">
        <v>0.28125</v>
      </c>
      <c r="F115" s="41">
        <v>0.37681159420289856</v>
      </c>
      <c r="G115" s="41">
        <v>0.45833333333333331</v>
      </c>
      <c r="H115" s="41">
        <v>7.2463768115942032E-2</v>
      </c>
      <c r="I115" s="41">
        <v>0.10416666666666667</v>
      </c>
      <c r="J115" s="41">
        <v>5.0724637681159424E-2</v>
      </c>
      <c r="K115" s="111">
        <v>7.2916666666666671E-2</v>
      </c>
      <c r="L115" s="38" t="s">
        <v>324</v>
      </c>
      <c r="M115" s="38" t="s">
        <v>323</v>
      </c>
      <c r="R115" s="67">
        <v>0.12318840579710146</v>
      </c>
      <c r="S115" s="67">
        <v>0.17708333333333334</v>
      </c>
    </row>
    <row r="116" spans="1:19" x14ac:dyDescent="0.3">
      <c r="A116" s="37" t="s">
        <v>6</v>
      </c>
      <c r="B116" s="41">
        <v>0.17322834645669291</v>
      </c>
      <c r="C116" s="41">
        <v>0.11224489795918367</v>
      </c>
      <c r="D116" s="41">
        <v>0.34645669291338582</v>
      </c>
      <c r="E116" s="41">
        <v>0.33673469387755101</v>
      </c>
      <c r="F116" s="41">
        <v>0.37795275590551181</v>
      </c>
      <c r="G116" s="41">
        <v>0.41836734693877553</v>
      </c>
      <c r="H116" s="41">
        <v>7.874015748031496E-2</v>
      </c>
      <c r="I116" s="41">
        <v>0.10204081632653061</v>
      </c>
      <c r="J116" s="41">
        <v>2.3622047244094488E-2</v>
      </c>
      <c r="K116" s="111">
        <v>3.0612244897959183E-2</v>
      </c>
      <c r="L116" s="38" t="s">
        <v>323</v>
      </c>
      <c r="M116" s="38" t="s">
        <v>323</v>
      </c>
      <c r="R116" s="67">
        <v>0.10236220472440945</v>
      </c>
      <c r="S116" s="67">
        <v>0.1326530612244898</v>
      </c>
    </row>
    <row r="117" spans="1:19" x14ac:dyDescent="0.3">
      <c r="A117" s="37" t="s">
        <v>7</v>
      </c>
      <c r="B117" s="41">
        <v>0.45669291338582679</v>
      </c>
      <c r="C117" s="41">
        <v>8.6956521739130432E-2</v>
      </c>
      <c r="D117" s="41">
        <v>0.36220472440944884</v>
      </c>
      <c r="E117" s="41">
        <v>0.2608695652173913</v>
      </c>
      <c r="F117" s="41">
        <v>0.12598425196850394</v>
      </c>
      <c r="G117" s="41">
        <v>0.39130434782608697</v>
      </c>
      <c r="H117" s="41">
        <v>3.937007874015748E-2</v>
      </c>
      <c r="I117" s="41">
        <v>0.17391304347826086</v>
      </c>
      <c r="J117" s="41">
        <v>1.5748031496062992E-2</v>
      </c>
      <c r="K117" s="111">
        <v>8.6956521739130432E-2</v>
      </c>
      <c r="L117" s="38" t="s">
        <v>325</v>
      </c>
      <c r="M117" s="38" t="s">
        <v>323</v>
      </c>
      <c r="R117" s="67">
        <v>5.5118110236220472E-2</v>
      </c>
      <c r="S117" s="67">
        <v>0.2608695652173913</v>
      </c>
    </row>
    <row r="118" spans="1:19" x14ac:dyDescent="0.3">
      <c r="A118" s="37" t="s">
        <v>8</v>
      </c>
      <c r="B118" s="41">
        <v>0.18571428571428572</v>
      </c>
      <c r="C118" s="41">
        <v>0.125</v>
      </c>
      <c r="D118" s="41">
        <v>0.25714285714285712</v>
      </c>
      <c r="E118" s="41">
        <v>0.18181818181818182</v>
      </c>
      <c r="F118" s="41">
        <v>0.37142857142857144</v>
      </c>
      <c r="G118" s="41">
        <v>0.40909090909090912</v>
      </c>
      <c r="H118" s="41">
        <v>0.1357142857142857</v>
      </c>
      <c r="I118" s="41">
        <v>0.20454545454545456</v>
      </c>
      <c r="J118" s="41">
        <v>0.05</v>
      </c>
      <c r="K118" s="111">
        <v>7.9545454545454544E-2</v>
      </c>
      <c r="L118" s="38" t="s">
        <v>323</v>
      </c>
      <c r="M118" s="38" t="s">
        <v>323</v>
      </c>
      <c r="R118" s="67">
        <v>0.18571428571428572</v>
      </c>
      <c r="S118" s="67">
        <v>0.28409090909090912</v>
      </c>
    </row>
    <row r="119" spans="1:19" x14ac:dyDescent="0.3">
      <c r="A119" s="37" t="s">
        <v>10</v>
      </c>
      <c r="B119" s="41">
        <v>0.12820512820512819</v>
      </c>
      <c r="C119" s="41">
        <v>2.5000000000000001E-2</v>
      </c>
      <c r="D119" s="41">
        <v>0.34615384615384615</v>
      </c>
      <c r="E119" s="41">
        <v>0.15</v>
      </c>
      <c r="F119" s="41">
        <v>0.37179487179487181</v>
      </c>
      <c r="G119" s="41">
        <v>0.57499999999999996</v>
      </c>
      <c r="H119" s="41">
        <v>0.11538461538461539</v>
      </c>
      <c r="I119" s="41">
        <v>0.17499999999999999</v>
      </c>
      <c r="J119" s="41">
        <v>3.8461538461538464E-2</v>
      </c>
      <c r="K119" s="111">
        <v>7.4999999999999997E-2</v>
      </c>
      <c r="L119" s="38" t="s">
        <v>323</v>
      </c>
      <c r="M119" s="38" t="s">
        <v>323</v>
      </c>
      <c r="R119" s="67">
        <v>0.15384615384615385</v>
      </c>
      <c r="S119" s="67">
        <v>0.25</v>
      </c>
    </row>
    <row r="120" spans="1:19" x14ac:dyDescent="0.3">
      <c r="A120" s="37" t="s">
        <v>11</v>
      </c>
      <c r="B120" s="41">
        <v>0.19767441860465115</v>
      </c>
      <c r="C120" s="41">
        <v>0.17647058823529413</v>
      </c>
      <c r="D120" s="41">
        <v>0.48837209302325579</v>
      </c>
      <c r="E120" s="41">
        <v>0.33333333333333331</v>
      </c>
      <c r="F120" s="41">
        <v>0.20930232558139536</v>
      </c>
      <c r="G120" s="41">
        <v>0.31372549019607843</v>
      </c>
      <c r="H120" s="41">
        <v>6.9767441860465115E-2</v>
      </c>
      <c r="I120" s="41">
        <v>0.11764705882352941</v>
      </c>
      <c r="J120" s="41">
        <v>3.4883720930232558E-2</v>
      </c>
      <c r="K120" s="111">
        <v>5.8823529411764705E-2</v>
      </c>
      <c r="L120" s="38" t="s">
        <v>324</v>
      </c>
      <c r="M120" s="38" t="s">
        <v>324</v>
      </c>
      <c r="R120" s="67">
        <v>0.10465116279069767</v>
      </c>
      <c r="S120" s="67">
        <v>0.1764705882352941</v>
      </c>
    </row>
    <row r="121" spans="1:19" x14ac:dyDescent="0.3">
      <c r="A121" s="37" t="s">
        <v>12</v>
      </c>
      <c r="B121" s="41">
        <v>0.14583333333333334</v>
      </c>
      <c r="C121" s="41">
        <v>4.6875E-2</v>
      </c>
      <c r="D121" s="41">
        <v>0.25</v>
      </c>
      <c r="E121" s="41">
        <v>0.25</v>
      </c>
      <c r="F121" s="41">
        <v>0.38541666666666669</v>
      </c>
      <c r="G121" s="41">
        <v>0.4375</v>
      </c>
      <c r="H121" s="41">
        <v>0.1875</v>
      </c>
      <c r="I121" s="41">
        <v>0.21875</v>
      </c>
      <c r="J121" s="41">
        <v>3.125E-2</v>
      </c>
      <c r="K121" s="111">
        <v>4.6875E-2</v>
      </c>
      <c r="L121" s="38" t="s">
        <v>323</v>
      </c>
      <c r="M121" s="38" t="s">
        <v>323</v>
      </c>
      <c r="R121" s="67">
        <v>0.21875</v>
      </c>
      <c r="S121" s="67">
        <v>0.265625</v>
      </c>
    </row>
    <row r="122" spans="1:19" x14ac:dyDescent="0.3">
      <c r="A122" s="37" t="s">
        <v>235</v>
      </c>
      <c r="B122" s="41">
        <v>0.2</v>
      </c>
      <c r="C122" s="41">
        <v>0</v>
      </c>
      <c r="D122" s="41">
        <v>0.6</v>
      </c>
      <c r="E122" s="41">
        <v>0.77777777777777779</v>
      </c>
      <c r="F122" s="41">
        <v>0.2</v>
      </c>
      <c r="G122" s="41">
        <v>0.22222222222222221</v>
      </c>
      <c r="H122" s="41">
        <v>0</v>
      </c>
      <c r="I122" s="41">
        <v>0</v>
      </c>
      <c r="J122" s="41">
        <v>0</v>
      </c>
      <c r="K122" s="111">
        <v>0</v>
      </c>
      <c r="L122" s="38" t="s">
        <v>324</v>
      </c>
      <c r="M122" s="38" t="s">
        <v>324</v>
      </c>
      <c r="R122" s="67">
        <v>0</v>
      </c>
      <c r="S122" s="67">
        <v>0</v>
      </c>
    </row>
    <row r="124" spans="1:19" x14ac:dyDescent="0.3">
      <c r="A124" s="135" t="s">
        <v>291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</row>
    <row r="125" spans="1:19" x14ac:dyDescent="0.3">
      <c r="A125" s="108" t="s">
        <v>110</v>
      </c>
      <c r="B125" s="108" t="s">
        <v>267</v>
      </c>
      <c r="C125" s="108" t="s">
        <v>268</v>
      </c>
      <c r="D125" s="108" t="s">
        <v>269</v>
      </c>
      <c r="E125" s="108" t="s">
        <v>270</v>
      </c>
      <c r="F125" s="108" t="s">
        <v>271</v>
      </c>
      <c r="G125" s="108" t="s">
        <v>272</v>
      </c>
      <c r="H125" s="108" t="s">
        <v>273</v>
      </c>
      <c r="I125" s="108" t="s">
        <v>274</v>
      </c>
      <c r="J125" s="108" t="s">
        <v>275</v>
      </c>
      <c r="K125" s="110" t="s">
        <v>276</v>
      </c>
      <c r="L125" s="108" t="s">
        <v>296</v>
      </c>
      <c r="M125" s="108" t="s">
        <v>297</v>
      </c>
      <c r="R125" s="109" t="s">
        <v>289</v>
      </c>
      <c r="S125" s="109" t="s">
        <v>290</v>
      </c>
    </row>
    <row r="126" spans="1:19" x14ac:dyDescent="0.3">
      <c r="A126" s="37" t="s">
        <v>5</v>
      </c>
      <c r="B126" s="41">
        <v>0.15789473684210525</v>
      </c>
      <c r="C126" s="41">
        <v>0.15573770491803279</v>
      </c>
      <c r="D126" s="41">
        <v>0.39849624060150374</v>
      </c>
      <c r="E126" s="41">
        <v>0.39344262295081966</v>
      </c>
      <c r="F126" s="41">
        <v>0.39849624060150374</v>
      </c>
      <c r="G126" s="41">
        <v>0.40163934426229508</v>
      </c>
      <c r="H126" s="41">
        <v>2.2556390977443608E-2</v>
      </c>
      <c r="I126" s="41">
        <v>2.4590163934426229E-2</v>
      </c>
      <c r="J126" s="41">
        <v>2.2556390977443608E-2</v>
      </c>
      <c r="K126" s="111">
        <v>2.4590163934426229E-2</v>
      </c>
      <c r="L126" s="38" t="s">
        <v>43</v>
      </c>
      <c r="M126" s="38" t="s">
        <v>44</v>
      </c>
      <c r="R126" s="67">
        <v>4.5112781954887216E-2</v>
      </c>
      <c r="S126" s="67">
        <v>4.9180327868852458E-2</v>
      </c>
    </row>
    <row r="127" spans="1:19" x14ac:dyDescent="0.3">
      <c r="A127" s="37" t="s">
        <v>3</v>
      </c>
      <c r="B127" s="41">
        <v>0.11594202898550725</v>
      </c>
      <c r="C127" s="41">
        <v>8.3333333333333329E-2</v>
      </c>
      <c r="D127" s="41">
        <v>0.40579710144927539</v>
      </c>
      <c r="E127" s="41">
        <v>0.32291666666666669</v>
      </c>
      <c r="F127" s="41">
        <v>0.36956521739130432</v>
      </c>
      <c r="G127" s="41">
        <v>0.45833333333333331</v>
      </c>
      <c r="H127" s="41">
        <v>0.10144927536231885</v>
      </c>
      <c r="I127" s="41">
        <v>0.125</v>
      </c>
      <c r="J127" s="41">
        <v>7.246376811594203E-3</v>
      </c>
      <c r="K127" s="111">
        <v>1.0416666666666666E-2</v>
      </c>
      <c r="L127" s="38" t="s">
        <v>43</v>
      </c>
      <c r="M127" s="38" t="s">
        <v>44</v>
      </c>
      <c r="R127" s="67">
        <v>0.10869565217391305</v>
      </c>
      <c r="S127" s="67">
        <v>0.13541666666666666</v>
      </c>
    </row>
    <row r="128" spans="1:19" x14ac:dyDescent="0.3">
      <c r="A128" s="37" t="s">
        <v>6</v>
      </c>
      <c r="B128" s="41">
        <v>8.6614173228346455E-2</v>
      </c>
      <c r="C128" s="41">
        <v>8.1632653061224483E-2</v>
      </c>
      <c r="D128" s="41">
        <v>0.54330708661417326</v>
      </c>
      <c r="E128" s="41">
        <v>0.55102040816326525</v>
      </c>
      <c r="F128" s="41">
        <v>0.36220472440944884</v>
      </c>
      <c r="G128" s="41">
        <v>0.35714285714285715</v>
      </c>
      <c r="H128" s="41">
        <v>7.874015748031496E-3</v>
      </c>
      <c r="I128" s="41">
        <v>1.020408163265306E-2</v>
      </c>
      <c r="J128" s="41">
        <v>0</v>
      </c>
      <c r="K128" s="111">
        <v>0</v>
      </c>
      <c r="L128" s="38" t="s">
        <v>43</v>
      </c>
      <c r="M128" s="38" t="s">
        <v>43</v>
      </c>
      <c r="R128" s="67">
        <v>7.874015748031496E-3</v>
      </c>
      <c r="S128" s="67">
        <v>1.020408163265306E-2</v>
      </c>
    </row>
    <row r="129" spans="1:19" x14ac:dyDescent="0.3">
      <c r="A129" s="37" t="s">
        <v>7</v>
      </c>
      <c r="B129" s="41">
        <v>0.31496062992125984</v>
      </c>
      <c r="C129" s="41">
        <v>8.6956521739130432E-2</v>
      </c>
      <c r="D129" s="41">
        <v>0.42519685039370081</v>
      </c>
      <c r="E129" s="41">
        <v>0.30434782608695654</v>
      </c>
      <c r="F129" s="41">
        <v>0.24409448818897639</v>
      </c>
      <c r="G129" s="41">
        <v>0.52173913043478259</v>
      </c>
      <c r="H129" s="41">
        <v>1.5748031496062992E-2</v>
      </c>
      <c r="I129" s="41">
        <v>8.6956521739130432E-2</v>
      </c>
      <c r="J129" s="41">
        <v>0</v>
      </c>
      <c r="K129" s="111">
        <v>0</v>
      </c>
      <c r="L129" s="38" t="s">
        <v>43</v>
      </c>
      <c r="M129" s="38" t="s">
        <v>44</v>
      </c>
      <c r="R129" s="67">
        <v>1.5748031496062992E-2</v>
      </c>
      <c r="S129" s="67">
        <v>8.6956521739130432E-2</v>
      </c>
    </row>
    <row r="130" spans="1:19" x14ac:dyDescent="0.3">
      <c r="A130" s="37" t="s">
        <v>8</v>
      </c>
      <c r="B130" s="41">
        <v>0.19285714285714287</v>
      </c>
      <c r="C130" s="41">
        <v>0.15909090909090909</v>
      </c>
      <c r="D130" s="41">
        <v>0.44285714285714284</v>
      </c>
      <c r="E130" s="41">
        <v>0.44318181818181818</v>
      </c>
      <c r="F130" s="41">
        <v>0.32857142857142857</v>
      </c>
      <c r="G130" s="41">
        <v>0.36363636363636365</v>
      </c>
      <c r="H130" s="41">
        <v>3.5714285714285712E-2</v>
      </c>
      <c r="I130" s="41">
        <v>3.4090909090909088E-2</v>
      </c>
      <c r="J130" s="41">
        <v>0</v>
      </c>
      <c r="K130" s="111">
        <v>0</v>
      </c>
      <c r="L130" s="38" t="s">
        <v>43</v>
      </c>
      <c r="M130" s="38" t="s">
        <v>43</v>
      </c>
      <c r="R130" s="67">
        <v>3.5714285714285712E-2</v>
      </c>
      <c r="S130" s="67">
        <v>3.4090909090909088E-2</v>
      </c>
    </row>
    <row r="131" spans="1:19" x14ac:dyDescent="0.3">
      <c r="A131" s="37" t="s">
        <v>10</v>
      </c>
      <c r="B131" s="41">
        <v>0.17948717948717949</v>
      </c>
      <c r="C131" s="41">
        <v>0.1</v>
      </c>
      <c r="D131" s="41">
        <v>0.46153846153846156</v>
      </c>
      <c r="E131" s="41">
        <v>0.42499999999999999</v>
      </c>
      <c r="F131" s="41">
        <v>0.34615384615384615</v>
      </c>
      <c r="G131" s="41">
        <v>0.45</v>
      </c>
      <c r="H131" s="41">
        <v>1.282051282051282E-2</v>
      </c>
      <c r="I131" s="41">
        <v>2.5000000000000001E-2</v>
      </c>
      <c r="J131" s="41">
        <v>0</v>
      </c>
      <c r="K131" s="111">
        <v>0</v>
      </c>
      <c r="L131" s="38" t="s">
        <v>43</v>
      </c>
      <c r="M131" s="38" t="s">
        <v>44</v>
      </c>
      <c r="R131" s="67">
        <v>1.282051282051282E-2</v>
      </c>
      <c r="S131" s="67">
        <v>2.5000000000000001E-2</v>
      </c>
    </row>
    <row r="132" spans="1:19" x14ac:dyDescent="0.3">
      <c r="A132" s="37" t="s">
        <v>11</v>
      </c>
      <c r="B132" s="41">
        <v>0.16279069767441862</v>
      </c>
      <c r="C132" s="41">
        <v>0.11764705882352941</v>
      </c>
      <c r="D132" s="41">
        <v>0.54651162790697672</v>
      </c>
      <c r="E132" s="41">
        <v>0.50980392156862742</v>
      </c>
      <c r="F132" s="41">
        <v>0.26744186046511625</v>
      </c>
      <c r="G132" s="41">
        <v>0.33333333333333331</v>
      </c>
      <c r="H132" s="41">
        <v>2.3255813953488372E-2</v>
      </c>
      <c r="I132" s="41">
        <v>3.9215686274509803E-2</v>
      </c>
      <c r="J132" s="41">
        <v>0</v>
      </c>
      <c r="K132" s="111">
        <v>0</v>
      </c>
      <c r="L132" s="38" t="s">
        <v>43</v>
      </c>
      <c r="M132" s="38" t="s">
        <v>43</v>
      </c>
      <c r="R132" s="67">
        <v>2.3255813953488372E-2</v>
      </c>
      <c r="S132" s="67">
        <v>3.9215686274509803E-2</v>
      </c>
    </row>
    <row r="133" spans="1:19" x14ac:dyDescent="0.3">
      <c r="A133" s="37" t="s">
        <v>12</v>
      </c>
      <c r="B133" s="41">
        <v>0.14583333333333334</v>
      </c>
      <c r="C133" s="41">
        <v>0.109375</v>
      </c>
      <c r="D133" s="41">
        <v>0.46875</v>
      </c>
      <c r="E133" s="41">
        <v>0.453125</v>
      </c>
      <c r="F133" s="41">
        <v>0.33333333333333331</v>
      </c>
      <c r="G133" s="41">
        <v>0.375</v>
      </c>
      <c r="H133" s="41">
        <v>4.1666666666666664E-2</v>
      </c>
      <c r="I133" s="41">
        <v>4.6875E-2</v>
      </c>
      <c r="J133" s="41">
        <v>1.0416666666666666E-2</v>
      </c>
      <c r="K133" s="111">
        <v>1.5625E-2</v>
      </c>
      <c r="L133" s="38" t="s">
        <v>43</v>
      </c>
      <c r="M133" s="38" t="s">
        <v>43</v>
      </c>
      <c r="R133" s="67">
        <v>5.2083333333333329E-2</v>
      </c>
      <c r="S133" s="67">
        <v>6.25E-2</v>
      </c>
    </row>
    <row r="134" spans="1:19" x14ac:dyDescent="0.3">
      <c r="A134" s="37" t="s">
        <v>235</v>
      </c>
      <c r="B134" s="41">
        <v>0.2</v>
      </c>
      <c r="C134" s="41">
        <v>0</v>
      </c>
      <c r="D134" s="41">
        <v>0.6</v>
      </c>
      <c r="E134" s="41">
        <v>0.77777777777777779</v>
      </c>
      <c r="F134" s="41">
        <v>0.2</v>
      </c>
      <c r="G134" s="41">
        <v>0.22222222222222221</v>
      </c>
      <c r="H134" s="41">
        <v>0</v>
      </c>
      <c r="I134" s="41">
        <v>0</v>
      </c>
      <c r="J134" s="41">
        <v>0</v>
      </c>
      <c r="K134" s="111">
        <v>0</v>
      </c>
      <c r="L134" s="38" t="s">
        <v>43</v>
      </c>
      <c r="M134" s="38" t="s">
        <v>43</v>
      </c>
      <c r="R134" s="67">
        <v>0</v>
      </c>
      <c r="S134" s="67">
        <v>0</v>
      </c>
    </row>
  </sheetData>
  <mergeCells count="11">
    <mergeCell ref="A88:K88"/>
    <mergeCell ref="A100:K100"/>
    <mergeCell ref="A112:K112"/>
    <mergeCell ref="A124:K124"/>
    <mergeCell ref="A4:E4"/>
    <mergeCell ref="A16:M16"/>
    <mergeCell ref="A28:S28"/>
    <mergeCell ref="A40:S40"/>
    <mergeCell ref="A52:K52"/>
    <mergeCell ref="A64:K64"/>
    <mergeCell ref="A76:I76"/>
  </mergeCells>
  <pageMargins left="1" right="1" top="1" bottom="1" header="0.5" footer="0.5"/>
  <pageSetup scale="33" fitToHeight="0" orientation="landscape" verticalDpi="0" copies="16" r:id="rId1"/>
  <headerFooter>
    <oddHeader>&amp;F</oddHeader>
    <oddFooter>&amp;L&amp;A&amp;RPage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DF2A51-807D-42C4-9119-51591ED615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Master Data</vt:lpstr>
      <vt:lpstr>All</vt:lpstr>
      <vt:lpstr>Downtown Stockade</vt:lpstr>
      <vt:lpstr>Hamilton Hill</vt:lpstr>
      <vt:lpstr>Mont Pleasant</vt:lpstr>
      <vt:lpstr>Niskayuna</vt:lpstr>
      <vt:lpstr>Northside</vt:lpstr>
      <vt:lpstr>Rotterdam Bellevue</vt:lpstr>
      <vt:lpstr>Scotia Glenville</vt:lpstr>
      <vt:lpstr>Woodlawn</vt:lpstr>
      <vt:lpstr>Rural Charts</vt:lpstr>
      <vt:lpstr>Shopping Habits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McNally</dc:creator>
  <cp:lastModifiedBy>Kate McNally</cp:lastModifiedBy>
  <cp:lastPrinted>2026-09-14T21:48:46Z</cp:lastPrinted>
  <dcterms:created xsi:type="dcterms:W3CDTF">2026-05-18T12:39:01Z</dcterms:created>
  <dcterms:modified xsi:type="dcterms:W3CDTF">2026-10-19T21:31:01Z</dcterms:modified>
</cp:coreProperties>
</file>